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mpras\Desktop\COMPRAS 2024\PAAAS 2024\"/>
    </mc:Choice>
  </mc:AlternateContent>
  <bookViews>
    <workbookView xWindow="-120" yWindow="-120" windowWidth="24240" windowHeight="13020"/>
  </bookViews>
  <sheets>
    <sheet name="Programa Anual Adquisiciones" sheetId="6" r:id="rId1"/>
    <sheet name="Calendario Financiero " sheetId="7" r:id="rId2"/>
    <sheet name="Descripción" sheetId="3" r:id="rId3"/>
  </sheets>
  <definedNames>
    <definedName name="_xlnm.Print_Titles" localSheetId="1">'Calendario Financiero '!$1:$9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9" i="6" l="1"/>
  <c r="R51" i="6"/>
  <c r="R50" i="6"/>
  <c r="R49" i="6"/>
  <c r="R47" i="6"/>
  <c r="R46" i="6"/>
  <c r="L39" i="6"/>
  <c r="R39" i="6"/>
  <c r="L35" i="6"/>
  <c r="R35" i="6"/>
  <c r="L34" i="6"/>
  <c r="R34" i="6"/>
  <c r="R31" i="6"/>
  <c r="L30" i="6"/>
  <c r="R30" i="6"/>
  <c r="R29" i="6"/>
  <c r="L29" i="6"/>
  <c r="R16" i="6" l="1"/>
  <c r="R17" i="6"/>
  <c r="R18" i="6"/>
  <c r="R19" i="6"/>
  <c r="R20" i="6"/>
  <c r="R21" i="6"/>
  <c r="R22" i="6"/>
  <c r="R23" i="6"/>
  <c r="R24" i="6"/>
  <c r="R25" i="6"/>
  <c r="R26" i="6"/>
  <c r="R27" i="6"/>
  <c r="R28" i="6"/>
  <c r="R32" i="6"/>
  <c r="R33" i="6"/>
  <c r="R36" i="6"/>
  <c r="R37" i="6"/>
  <c r="R38" i="6"/>
  <c r="R40" i="6"/>
  <c r="R41" i="6"/>
  <c r="R42" i="6"/>
  <c r="R43" i="6"/>
  <c r="R44" i="6"/>
  <c r="R45" i="6"/>
  <c r="R48" i="6"/>
  <c r="R52" i="6"/>
  <c r="R53" i="6"/>
  <c r="R54" i="6"/>
  <c r="R55" i="6"/>
  <c r="R56" i="6"/>
  <c r="R57" i="6"/>
  <c r="R58" i="6"/>
  <c r="R15" i="6"/>
  <c r="L16" i="6"/>
  <c r="L53" i="6"/>
  <c r="L44" i="6"/>
  <c r="L43" i="6"/>
  <c r="L24" i="6"/>
  <c r="L23" i="6"/>
  <c r="L22" i="6"/>
  <c r="L21" i="6"/>
  <c r="L17" i="6" l="1"/>
  <c r="C10" i="7" l="1"/>
  <c r="D10" i="7" s="1"/>
  <c r="E10" i="7" s="1"/>
  <c r="D11" i="7"/>
  <c r="E11" i="7"/>
  <c r="F11" i="7"/>
  <c r="G11" i="7" s="1"/>
  <c r="H11" i="7"/>
  <c r="I11" i="7"/>
  <c r="J11" i="7"/>
  <c r="K11" i="7" s="1"/>
  <c r="L11" i="7" s="1"/>
  <c r="M11" i="7" s="1"/>
  <c r="N11" i="7" s="1"/>
  <c r="O11" i="7"/>
  <c r="D13" i="7"/>
  <c r="E13" i="7" s="1"/>
  <c r="F13" i="7" s="1"/>
  <c r="G13" i="7" s="1"/>
  <c r="H13" i="7" s="1"/>
  <c r="I13" i="7" s="1"/>
  <c r="J13" i="7" s="1"/>
  <c r="K13" i="7" s="1"/>
  <c r="L13" i="7" s="1"/>
  <c r="M13" i="7" s="1"/>
  <c r="N13" i="7" s="1"/>
  <c r="O13" i="7" s="1"/>
  <c r="D14" i="7"/>
  <c r="E14" i="7" s="1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D15" i="7"/>
  <c r="E15" i="7"/>
  <c r="F15" i="7" s="1"/>
  <c r="G15" i="7" s="1"/>
  <c r="H15" i="7" s="1"/>
  <c r="I15" i="7" s="1"/>
  <c r="J15" i="7" s="1"/>
  <c r="K15" i="7" s="1"/>
  <c r="L15" i="7" s="1"/>
  <c r="M15" i="7" s="1"/>
  <c r="N15" i="7" s="1"/>
  <c r="O15" i="7" s="1"/>
  <c r="D16" i="7"/>
  <c r="E16" i="7" s="1"/>
  <c r="F16" i="7" s="1"/>
  <c r="G16" i="7" s="1"/>
  <c r="H16" i="7" s="1"/>
  <c r="I16" i="7" s="1"/>
  <c r="J16" i="7" s="1"/>
  <c r="K16" i="7" s="1"/>
  <c r="L16" i="7" s="1"/>
  <c r="M16" i="7" s="1"/>
  <c r="N16" i="7" s="1"/>
  <c r="O16" i="7" s="1"/>
  <c r="D17" i="7"/>
  <c r="E17" i="7"/>
  <c r="F17" i="7" s="1"/>
  <c r="G17" i="7" s="1"/>
  <c r="H17" i="7" s="1"/>
  <c r="I17" i="7" s="1"/>
  <c r="J17" i="7" s="1"/>
  <c r="K17" i="7" s="1"/>
  <c r="L17" i="7" s="1"/>
  <c r="M17" i="7" s="1"/>
  <c r="N17" i="7" s="1"/>
  <c r="O17" i="7" s="1"/>
  <c r="D18" i="7"/>
  <c r="E18" i="7"/>
  <c r="F18" i="7" s="1"/>
  <c r="G18" i="7" s="1"/>
  <c r="H18" i="7" s="1"/>
  <c r="I18" i="7"/>
  <c r="J18" i="7"/>
  <c r="K18" i="7" s="1"/>
  <c r="L18" i="7"/>
  <c r="M18" i="7" s="1"/>
  <c r="N18" i="7"/>
  <c r="O18" i="7" s="1"/>
  <c r="D19" i="7"/>
  <c r="E19" i="7"/>
  <c r="F19" i="7" s="1"/>
  <c r="G19" i="7" s="1"/>
  <c r="H19" i="7"/>
  <c r="I19" i="7"/>
  <c r="J19" i="7"/>
  <c r="K19" i="7" s="1"/>
  <c r="L19" i="7" s="1"/>
  <c r="M19" i="7" s="1"/>
  <c r="N19" i="7" s="1"/>
  <c r="O19" i="7"/>
  <c r="D20" i="7"/>
  <c r="E20" i="7" s="1"/>
  <c r="F20" i="7" s="1"/>
  <c r="G20" i="7" s="1"/>
  <c r="H20" i="7" s="1"/>
  <c r="I20" i="7" s="1"/>
  <c r="J20" i="7" s="1"/>
  <c r="K20" i="7" s="1"/>
  <c r="L20" i="7" s="1"/>
  <c r="M20" i="7" s="1"/>
  <c r="N20" i="7" s="1"/>
  <c r="O20" i="7" s="1"/>
  <c r="D21" i="7"/>
  <c r="E21" i="7"/>
  <c r="F21" i="7"/>
  <c r="G21" i="7" s="1"/>
  <c r="H21" i="7"/>
  <c r="I21" i="7"/>
  <c r="J21" i="7"/>
  <c r="K21" i="7" s="1"/>
  <c r="L21" i="7" s="1"/>
  <c r="M21" i="7" s="1"/>
  <c r="N21" i="7" s="1"/>
  <c r="O21" i="7" s="1"/>
  <c r="D22" i="7"/>
  <c r="E22" i="7"/>
  <c r="F22" i="7" s="1"/>
  <c r="G22" i="7" s="1"/>
  <c r="H22" i="7"/>
  <c r="I22" i="7" s="1"/>
  <c r="J22" i="7" s="1"/>
  <c r="K22" i="7"/>
  <c r="L22" i="7"/>
  <c r="M22" i="7" s="1"/>
  <c r="N22" i="7" s="1"/>
  <c r="O22" i="7" s="1"/>
  <c r="D23" i="7"/>
  <c r="E23" i="7" s="1"/>
  <c r="F23" i="7" s="1"/>
  <c r="G23" i="7" s="1"/>
  <c r="H23" i="7"/>
  <c r="I23" i="7" s="1"/>
  <c r="J23" i="7"/>
  <c r="K23" i="7"/>
  <c r="L23" i="7"/>
  <c r="M23" i="7" s="1"/>
  <c r="N23" i="7" s="1"/>
  <c r="O23" i="7" s="1"/>
  <c r="D24" i="7"/>
  <c r="E24" i="7"/>
  <c r="F24" i="7"/>
  <c r="G24" i="7" s="1"/>
  <c r="H24" i="7"/>
  <c r="I24" i="7" s="1"/>
  <c r="J24" i="7" s="1"/>
  <c r="K24" i="7" s="1"/>
  <c r="L24" i="7"/>
  <c r="M24" i="7" s="1"/>
  <c r="N24" i="7"/>
  <c r="O24" i="7" s="1"/>
  <c r="D25" i="7"/>
  <c r="E25" i="7" s="1"/>
  <c r="F25" i="7" s="1"/>
  <c r="G25" i="7" s="1"/>
  <c r="H25" i="7" s="1"/>
  <c r="I25" i="7"/>
  <c r="J25" i="7"/>
  <c r="K25" i="7"/>
  <c r="L25" i="7"/>
  <c r="M25" i="7" s="1"/>
  <c r="N25" i="7" s="1"/>
  <c r="O25" i="7" s="1"/>
  <c r="D26" i="7"/>
  <c r="E26" i="7"/>
  <c r="F26" i="7"/>
  <c r="G26" i="7" s="1"/>
  <c r="H26" i="7"/>
  <c r="I26" i="7" s="1"/>
  <c r="J26" i="7"/>
  <c r="K26" i="7" s="1"/>
  <c r="L26" i="7" s="1"/>
  <c r="M26" i="7" s="1"/>
  <c r="N26" i="7"/>
  <c r="O26" i="7" s="1"/>
  <c r="D27" i="7"/>
  <c r="E27" i="7"/>
  <c r="F27" i="7" s="1"/>
  <c r="G27" i="7" s="1"/>
  <c r="H27" i="7" s="1"/>
  <c r="I27" i="7"/>
  <c r="J27" i="7"/>
  <c r="K27" i="7" s="1"/>
  <c r="L27" i="7"/>
  <c r="M27" i="7" s="1"/>
  <c r="N27" i="7" s="1"/>
  <c r="O27" i="7" s="1"/>
  <c r="D28" i="7"/>
  <c r="E28" i="7"/>
  <c r="F28" i="7" s="1"/>
  <c r="G28" i="7" s="1"/>
  <c r="H28" i="7"/>
  <c r="I28" i="7"/>
  <c r="J28" i="7"/>
  <c r="K28" i="7" s="1"/>
  <c r="L28" i="7" s="1"/>
  <c r="M28" i="7" s="1"/>
  <c r="N28" i="7" s="1"/>
  <c r="O28" i="7" s="1"/>
  <c r="D29" i="7"/>
  <c r="E29" i="7"/>
  <c r="F29" i="7"/>
  <c r="G29" i="7" s="1"/>
  <c r="H29" i="7" s="1"/>
  <c r="I29" i="7" s="1"/>
  <c r="J29" i="7" s="1"/>
  <c r="K29" i="7"/>
  <c r="L29" i="7"/>
  <c r="M29" i="7" s="1"/>
  <c r="N29" i="7" s="1"/>
  <c r="O29" i="7" s="1"/>
  <c r="D30" i="7"/>
  <c r="E30" i="7"/>
  <c r="F30" i="7"/>
  <c r="G30" i="7" s="1"/>
  <c r="H30" i="7"/>
  <c r="I30" i="7" s="1"/>
  <c r="J30" i="7" s="1"/>
  <c r="K30" i="7" s="1"/>
  <c r="L30" i="7" s="1"/>
  <c r="M30" i="7" s="1"/>
  <c r="N30" i="7" s="1"/>
  <c r="O30" i="7" s="1"/>
  <c r="D31" i="7"/>
  <c r="E31" i="7"/>
  <c r="F31" i="7" s="1"/>
  <c r="G31" i="7" s="1"/>
  <c r="H31" i="7"/>
  <c r="I31" i="7" s="1"/>
  <c r="J31" i="7" s="1"/>
  <c r="K31" i="7" s="1"/>
  <c r="L31" i="7" s="1"/>
  <c r="M31" i="7" s="1"/>
  <c r="N31" i="7" s="1"/>
  <c r="O31" i="7" s="1"/>
  <c r="D32" i="7"/>
  <c r="E32" i="7" s="1"/>
  <c r="F32" i="7" s="1"/>
  <c r="G32" i="7" s="1"/>
  <c r="H32" i="7"/>
  <c r="I32" i="7" s="1"/>
  <c r="J32" i="7"/>
  <c r="K32" i="7" s="1"/>
  <c r="L32" i="7" s="1"/>
  <c r="M32" i="7" s="1"/>
  <c r="N32" i="7" s="1"/>
  <c r="O32" i="7" s="1"/>
  <c r="D33" i="7"/>
  <c r="E33" i="7"/>
  <c r="F33" i="7"/>
  <c r="G33" i="7" s="1"/>
  <c r="H33" i="7"/>
  <c r="I33" i="7" s="1"/>
  <c r="J33" i="7" s="1"/>
  <c r="K33" i="7" s="1"/>
  <c r="L33" i="7" s="1"/>
  <c r="M33" i="7" s="1"/>
  <c r="N33" i="7" s="1"/>
  <c r="O33" i="7" s="1"/>
  <c r="D34" i="7"/>
  <c r="E34" i="7" s="1"/>
  <c r="F34" i="7" s="1"/>
  <c r="G34" i="7" s="1"/>
  <c r="H34" i="7" s="1"/>
  <c r="I34" i="7"/>
  <c r="J34" i="7"/>
  <c r="K34" i="7" s="1"/>
  <c r="L34" i="7" s="1"/>
  <c r="M34" i="7" s="1"/>
  <c r="N34" i="7" s="1"/>
  <c r="O34" i="7" s="1"/>
  <c r="D35" i="7"/>
  <c r="E35" i="7"/>
  <c r="F35" i="7"/>
  <c r="G35" i="7" s="1"/>
  <c r="H35" i="7"/>
  <c r="I35" i="7" s="1"/>
  <c r="J35" i="7" s="1"/>
  <c r="K35" i="7" s="1"/>
  <c r="L35" i="7" s="1"/>
  <c r="M35" i="7" s="1"/>
  <c r="N35" i="7" s="1"/>
  <c r="O35" i="7" s="1"/>
  <c r="D36" i="7"/>
  <c r="E36" i="7"/>
  <c r="F36" i="7" s="1"/>
  <c r="G36" i="7" s="1"/>
  <c r="H36" i="7" s="1"/>
  <c r="I36" i="7"/>
  <c r="J36" i="7" s="1"/>
  <c r="K36" i="7" s="1"/>
  <c r="L36" i="7" s="1"/>
  <c r="M36" i="7" s="1"/>
  <c r="N36" i="7" s="1"/>
  <c r="O36" i="7" s="1"/>
  <c r="D37" i="7"/>
  <c r="E37" i="7"/>
  <c r="F37" i="7" s="1"/>
  <c r="G37" i="7" s="1"/>
  <c r="H37" i="7"/>
  <c r="I37" i="7" s="1"/>
  <c r="J37" i="7" s="1"/>
  <c r="K37" i="7" s="1"/>
  <c r="L37" i="7" s="1"/>
  <c r="M37" i="7" s="1"/>
  <c r="N37" i="7" s="1"/>
  <c r="O37" i="7" s="1"/>
  <c r="D38" i="7"/>
  <c r="E38" i="7"/>
  <c r="F38" i="7"/>
  <c r="G38" i="7" s="1"/>
  <c r="H38" i="7" s="1"/>
  <c r="I38" i="7" s="1"/>
  <c r="J38" i="7" s="1"/>
  <c r="K38" i="7" s="1"/>
  <c r="L38" i="7" s="1"/>
  <c r="M38" i="7" s="1"/>
  <c r="N38" i="7" s="1"/>
  <c r="O38" i="7" s="1"/>
  <c r="C39" i="7"/>
  <c r="D39" i="7"/>
  <c r="E39" i="7"/>
  <c r="F39" i="7" s="1"/>
  <c r="G39" i="7"/>
  <c r="H39" i="7"/>
  <c r="I39" i="7"/>
  <c r="J39" i="7" s="1"/>
  <c r="K39" i="7" s="1"/>
  <c r="L39" i="7" s="1"/>
  <c r="M39" i="7" s="1"/>
  <c r="N39" i="7"/>
  <c r="O39" i="7"/>
  <c r="D40" i="7"/>
  <c r="E40" i="7" s="1"/>
  <c r="F40" i="7" s="1"/>
  <c r="G40" i="7"/>
  <c r="H40" i="7" s="1"/>
  <c r="I40" i="7" s="1"/>
  <c r="J40" i="7"/>
  <c r="K40" i="7"/>
  <c r="L40" i="7" s="1"/>
  <c r="M40" i="7" s="1"/>
  <c r="N40" i="7"/>
  <c r="O40" i="7"/>
  <c r="D41" i="7"/>
  <c r="E41" i="7"/>
  <c r="F41" i="7" s="1"/>
  <c r="G41" i="7"/>
  <c r="H41" i="7" s="1"/>
  <c r="I41" i="7"/>
  <c r="J41" i="7"/>
  <c r="K41" i="7"/>
  <c r="L41" i="7" s="1"/>
  <c r="M41" i="7" s="1"/>
  <c r="N41" i="7" s="1"/>
  <c r="O41" i="7" s="1"/>
  <c r="D42" i="7"/>
  <c r="E42" i="7"/>
  <c r="F42" i="7" s="1"/>
  <c r="G42" i="7"/>
  <c r="H42" i="7"/>
  <c r="I42" i="7" s="1"/>
  <c r="J42" i="7" s="1"/>
  <c r="K42" i="7" s="1"/>
  <c r="L42" i="7" s="1"/>
  <c r="M42" i="7"/>
  <c r="N42" i="7"/>
  <c r="O42" i="7" s="1"/>
  <c r="D43" i="7"/>
  <c r="E43" i="7" s="1"/>
  <c r="F43" i="7" s="1"/>
  <c r="G43" i="7" s="1"/>
  <c r="H43" i="7" s="1"/>
  <c r="I43" i="7"/>
  <c r="J43" i="7"/>
  <c r="K43" i="7"/>
  <c r="L43" i="7" s="1"/>
  <c r="M43" i="7" s="1"/>
  <c r="N43" i="7"/>
  <c r="O43" i="7" s="1"/>
  <c r="D44" i="7"/>
  <c r="E44" i="7"/>
  <c r="F44" i="7" s="1"/>
  <c r="G44" i="7"/>
  <c r="H44" i="7" s="1"/>
  <c r="I44" i="7"/>
  <c r="J44" i="7"/>
  <c r="K44" i="7" s="1"/>
  <c r="L44" i="7" s="1"/>
  <c r="M44" i="7" s="1"/>
  <c r="N44" i="7"/>
  <c r="O44" i="7" s="1"/>
  <c r="D45" i="7"/>
  <c r="E45" i="7"/>
  <c r="F45" i="7" s="1"/>
  <c r="G45" i="7"/>
  <c r="H45" i="7" s="1"/>
  <c r="I45" i="7" s="1"/>
  <c r="J45" i="7" s="1"/>
  <c r="K45" i="7"/>
  <c r="L45" i="7" s="1"/>
  <c r="M45" i="7"/>
  <c r="N45" i="7"/>
  <c r="O45" i="7" s="1"/>
  <c r="D46" i="7"/>
  <c r="E46" i="7" s="1"/>
  <c r="F46" i="7" s="1"/>
  <c r="G46" i="7"/>
  <c r="H46" i="7"/>
  <c r="I46" i="7"/>
  <c r="J46" i="7"/>
  <c r="K46" i="7" s="1"/>
  <c r="L46" i="7" s="1"/>
  <c r="M46" i="7" s="1"/>
  <c r="N46" i="7" s="1"/>
  <c r="O46" i="7" s="1"/>
  <c r="D47" i="7"/>
  <c r="E47" i="7"/>
  <c r="F47" i="7" s="1"/>
  <c r="G47" i="7"/>
  <c r="H47" i="7" s="1"/>
  <c r="I47" i="7"/>
  <c r="J47" i="7" s="1"/>
  <c r="K47" i="7" s="1"/>
  <c r="L47" i="7" s="1"/>
  <c r="M47" i="7"/>
  <c r="N47" i="7" s="1"/>
  <c r="O47" i="7" s="1"/>
  <c r="D48" i="7"/>
  <c r="E48" i="7"/>
  <c r="F48" i="7" s="1"/>
  <c r="G48" i="7" s="1"/>
  <c r="H48" i="7" s="1"/>
  <c r="I48" i="7"/>
  <c r="J48" i="7" s="1"/>
  <c r="K48" i="7"/>
  <c r="L48" i="7" s="1"/>
  <c r="M48" i="7"/>
  <c r="N48" i="7" s="1"/>
  <c r="O48" i="7" s="1"/>
  <c r="D49" i="7"/>
  <c r="E49" i="7" s="1"/>
  <c r="F49" i="7" s="1"/>
  <c r="G49" i="7"/>
  <c r="H49" i="7"/>
  <c r="I49" i="7"/>
  <c r="J49" i="7"/>
  <c r="K49" i="7" s="1"/>
  <c r="L49" i="7" s="1"/>
  <c r="M49" i="7" s="1"/>
  <c r="N49" i="7" s="1"/>
  <c r="O49" i="7" s="1"/>
  <c r="D50" i="7"/>
  <c r="E50" i="7"/>
  <c r="F50" i="7" s="1"/>
  <c r="G50" i="7"/>
  <c r="H50" i="7" s="1"/>
  <c r="I50" i="7" s="1"/>
  <c r="J50" i="7" s="1"/>
  <c r="K50" i="7"/>
  <c r="L50" i="7" s="1"/>
  <c r="M50" i="7"/>
  <c r="N50" i="7" s="1"/>
  <c r="O50" i="7" s="1"/>
  <c r="D51" i="7"/>
  <c r="E51" i="7" s="1"/>
  <c r="F51" i="7" s="1"/>
  <c r="G51" i="7" s="1"/>
  <c r="H51" i="7"/>
  <c r="I51" i="7"/>
  <c r="J51" i="7" s="1"/>
  <c r="K51" i="7"/>
  <c r="L51" i="7" s="1"/>
  <c r="M51" i="7"/>
  <c r="N51" i="7" s="1"/>
  <c r="O51" i="7" s="1"/>
  <c r="D52" i="7"/>
  <c r="E52" i="7" s="1"/>
  <c r="F52" i="7" s="1"/>
  <c r="G52" i="7"/>
  <c r="H52" i="7"/>
  <c r="I52" i="7"/>
  <c r="J52" i="7" s="1"/>
  <c r="K52" i="7" s="1"/>
  <c r="L52" i="7" s="1"/>
  <c r="M52" i="7" s="1"/>
  <c r="N52" i="7"/>
  <c r="O52" i="7"/>
  <c r="D53" i="7"/>
  <c r="E53" i="7"/>
  <c r="F53" i="7" s="1"/>
  <c r="G53" i="7" s="1"/>
  <c r="H53" i="7" s="1"/>
  <c r="I53" i="7" s="1"/>
  <c r="J53" i="7"/>
  <c r="K53" i="7"/>
  <c r="L53" i="7"/>
  <c r="M53" i="7"/>
  <c r="N53" i="7" s="1"/>
  <c r="O53" i="7" s="1"/>
  <c r="D54" i="7"/>
  <c r="E54" i="7"/>
  <c r="F54" i="7"/>
  <c r="G54" i="7"/>
  <c r="H54" i="7" s="1"/>
  <c r="I54" i="7"/>
  <c r="J54" i="7" s="1"/>
  <c r="K54" i="7" s="1"/>
  <c r="L54" i="7"/>
  <c r="M54" i="7" s="1"/>
  <c r="N54" i="7" s="1"/>
  <c r="O54" i="7" s="1"/>
  <c r="D55" i="7"/>
  <c r="E55" i="7" s="1"/>
  <c r="F55" i="7" s="1"/>
  <c r="G55" i="7"/>
  <c r="H55" i="7" s="1"/>
  <c r="I55" i="7"/>
  <c r="J55" i="7"/>
  <c r="K55" i="7" s="1"/>
  <c r="L55" i="7" s="1"/>
  <c r="M55" i="7" s="1"/>
  <c r="N55" i="7" s="1"/>
  <c r="O55" i="7" s="1"/>
  <c r="D56" i="7"/>
  <c r="E56" i="7"/>
  <c r="F56" i="7"/>
  <c r="G56" i="7" s="1"/>
  <c r="H56" i="7" s="1"/>
  <c r="I56" i="7" s="1"/>
  <c r="J56" i="7"/>
  <c r="K56" i="7" s="1"/>
  <c r="L56" i="7" s="1"/>
  <c r="M56" i="7" s="1"/>
  <c r="N56" i="7" s="1"/>
  <c r="O56" i="7" s="1"/>
  <c r="D57" i="7"/>
  <c r="E57" i="7"/>
  <c r="F57" i="7"/>
  <c r="G57" i="7" s="1"/>
  <c r="H57" i="7" s="1"/>
  <c r="I57" i="7" s="1"/>
  <c r="J57" i="7" s="1"/>
  <c r="K57" i="7" s="1"/>
  <c r="L57" i="7" s="1"/>
  <c r="M57" i="7" s="1"/>
  <c r="N57" i="7" s="1"/>
  <c r="O57" i="7" s="1"/>
  <c r="I58" i="7"/>
  <c r="O58" i="7" s="1"/>
  <c r="I59" i="7"/>
  <c r="O59" i="7"/>
  <c r="D60" i="7"/>
  <c r="E60" i="7"/>
  <c r="F60" i="7"/>
  <c r="G60" i="7" s="1"/>
  <c r="H60" i="7" s="1"/>
  <c r="I60" i="7"/>
  <c r="J60" i="7" s="1"/>
  <c r="K60" i="7" s="1"/>
  <c r="L60" i="7" s="1"/>
  <c r="M60" i="7" s="1"/>
  <c r="N60" i="7" s="1"/>
  <c r="O60" i="7" s="1"/>
  <c r="D61" i="7"/>
  <c r="E61" i="7"/>
  <c r="F61" i="7"/>
  <c r="G61" i="7" s="1"/>
  <c r="H61" i="7" s="1"/>
  <c r="I61" i="7" s="1"/>
  <c r="J61" i="7" s="1"/>
  <c r="K61" i="7" s="1"/>
  <c r="L61" i="7" s="1"/>
  <c r="M61" i="7" s="1"/>
  <c r="N61" i="7" s="1"/>
  <c r="O61" i="7" s="1"/>
  <c r="D62" i="7"/>
  <c r="E62" i="7"/>
  <c r="F62" i="7"/>
  <c r="G62" i="7"/>
  <c r="H62" i="7"/>
  <c r="I62" i="7" s="1"/>
  <c r="J62" i="7" s="1"/>
  <c r="K62" i="7" s="1"/>
  <c r="L62" i="7"/>
  <c r="M62" i="7"/>
  <c r="N62" i="7" s="1"/>
  <c r="O62" i="7" s="1"/>
  <c r="D63" i="7"/>
  <c r="E63" i="7"/>
  <c r="F63" i="7"/>
  <c r="G63" i="7"/>
  <c r="H63" i="7" s="1"/>
  <c r="I63" i="7" s="1"/>
  <c r="J63" i="7" s="1"/>
  <c r="K63" i="7" s="1"/>
  <c r="L63" i="7" s="1"/>
  <c r="M63" i="7" s="1"/>
  <c r="N63" i="7" s="1"/>
  <c r="O63" i="7" s="1"/>
  <c r="D64" i="7"/>
  <c r="E64" i="7"/>
  <c r="F64" i="7"/>
  <c r="G64" i="7"/>
  <c r="H64" i="7"/>
  <c r="I64" i="7"/>
  <c r="J64" i="7" s="1"/>
  <c r="K64" i="7"/>
  <c r="L64" i="7" s="1"/>
  <c r="M64" i="7" s="1"/>
  <c r="N64" i="7" s="1"/>
  <c r="O64" i="7" s="1"/>
  <c r="D65" i="7"/>
  <c r="E65" i="7"/>
  <c r="F65" i="7" s="1"/>
  <c r="G65" i="7" s="1"/>
  <c r="H65" i="7"/>
  <c r="I65" i="7"/>
  <c r="J65" i="7" s="1"/>
  <c r="K65" i="7" s="1"/>
  <c r="L65" i="7" s="1"/>
  <c r="M65" i="7" s="1"/>
  <c r="N65" i="7" s="1"/>
  <c r="O65" i="7" s="1"/>
  <c r="D66" i="7"/>
  <c r="E66" i="7"/>
  <c r="F66" i="7"/>
  <c r="G66" i="7" s="1"/>
  <c r="H66" i="7" s="1"/>
  <c r="I66" i="7" s="1"/>
  <c r="J66" i="7" s="1"/>
  <c r="K66" i="7" s="1"/>
  <c r="L66" i="7" s="1"/>
  <c r="M66" i="7" s="1"/>
  <c r="N66" i="7" s="1"/>
  <c r="O66" i="7" s="1"/>
  <c r="D67" i="7"/>
  <c r="E67" i="7"/>
  <c r="F67" i="7" s="1"/>
  <c r="G67" i="7" s="1"/>
  <c r="H67" i="7" s="1"/>
  <c r="I67" i="7" s="1"/>
  <c r="J67" i="7" s="1"/>
  <c r="K67" i="7" s="1"/>
  <c r="L67" i="7" s="1"/>
  <c r="M67" i="7" s="1"/>
  <c r="N67" i="7" s="1"/>
  <c r="O67" i="7" s="1"/>
  <c r="D68" i="7"/>
  <c r="E68" i="7"/>
  <c r="F68" i="7"/>
  <c r="G68" i="7"/>
  <c r="H68" i="7"/>
  <c r="I68" i="7" s="1"/>
  <c r="J68" i="7" s="1"/>
  <c r="K68" i="7" s="1"/>
  <c r="L68" i="7"/>
  <c r="M68" i="7" s="1"/>
  <c r="N68" i="7" s="1"/>
  <c r="O68" i="7" s="1"/>
  <c r="D69" i="7"/>
  <c r="E69" i="7"/>
  <c r="F69" i="7"/>
  <c r="G69" i="7" s="1"/>
  <c r="H69" i="7" s="1"/>
  <c r="I69" i="7" s="1"/>
  <c r="J69" i="7" s="1"/>
  <c r="K69" i="7" s="1"/>
  <c r="L69" i="7" s="1"/>
  <c r="M69" i="7" s="1"/>
  <c r="N69" i="7" s="1"/>
  <c r="O69" i="7" s="1"/>
  <c r="D70" i="7"/>
  <c r="E70" i="7"/>
  <c r="F70" i="7"/>
  <c r="G70" i="7"/>
  <c r="H70" i="7"/>
  <c r="I70" i="7"/>
  <c r="J70" i="7" s="1"/>
  <c r="K70" i="7" s="1"/>
  <c r="L70" i="7" s="1"/>
  <c r="M70" i="7" s="1"/>
  <c r="N70" i="7" s="1"/>
  <c r="O70" i="7" s="1"/>
  <c r="D71" i="7"/>
  <c r="E71" i="7"/>
  <c r="F71" i="7" s="1"/>
  <c r="G71" i="7" s="1"/>
  <c r="H71" i="7"/>
  <c r="I71" i="7" s="1"/>
  <c r="J71" i="7" s="1"/>
  <c r="K71" i="7" s="1"/>
  <c r="L71" i="7" s="1"/>
  <c r="M71" i="7" s="1"/>
  <c r="N71" i="7" s="1"/>
  <c r="O71" i="7" s="1"/>
  <c r="D72" i="7"/>
  <c r="E72" i="7"/>
  <c r="F72" i="7" s="1"/>
  <c r="G72" i="7" s="1"/>
  <c r="H72" i="7" s="1"/>
  <c r="I72" i="7" s="1"/>
  <c r="J72" i="7" s="1"/>
  <c r="K72" i="7" s="1"/>
  <c r="L72" i="7" s="1"/>
  <c r="M72" i="7" s="1"/>
  <c r="N72" i="7" s="1"/>
  <c r="O72" i="7" s="1"/>
  <c r="D73" i="7"/>
  <c r="E73" i="7"/>
  <c r="F73" i="7"/>
  <c r="G73" i="7"/>
  <c r="H73" i="7" s="1"/>
  <c r="I73" i="7" s="1"/>
  <c r="J73" i="7" s="1"/>
  <c r="K73" i="7"/>
  <c r="L73" i="7"/>
  <c r="M73" i="7"/>
  <c r="N73" i="7" s="1"/>
  <c r="O73" i="7" s="1"/>
  <c r="D74" i="7"/>
  <c r="E74" i="7"/>
  <c r="F74" i="7"/>
  <c r="G74" i="7"/>
  <c r="H74" i="7"/>
  <c r="I74" i="7" s="1"/>
  <c r="J74" i="7" s="1"/>
  <c r="K74" i="7" s="1"/>
  <c r="L74" i="7" s="1"/>
  <c r="M74" i="7" s="1"/>
  <c r="N74" i="7" s="1"/>
  <c r="O74" i="7" s="1"/>
  <c r="D75" i="7"/>
  <c r="E75" i="7"/>
  <c r="F75" i="7"/>
  <c r="G75" i="7"/>
  <c r="H75" i="7"/>
  <c r="I75" i="7"/>
  <c r="J75" i="7" s="1"/>
  <c r="K75" i="7" s="1"/>
  <c r="L75" i="7"/>
  <c r="M75" i="7"/>
  <c r="N75" i="7" s="1"/>
  <c r="O75" i="7" s="1"/>
  <c r="D76" i="7"/>
  <c r="E76" i="7"/>
  <c r="F76" i="7"/>
  <c r="G76" i="7"/>
  <c r="H76" i="7" s="1"/>
  <c r="I76" i="7" s="1"/>
  <c r="J76" i="7" s="1"/>
  <c r="K76" i="7" s="1"/>
  <c r="L76" i="7" s="1"/>
  <c r="M76" i="7" s="1"/>
  <c r="N76" i="7" s="1"/>
  <c r="O76" i="7" s="1"/>
  <c r="O77" i="7"/>
  <c r="O78" i="7"/>
  <c r="C79" i="7"/>
  <c r="D79" i="7"/>
  <c r="E79" i="7"/>
  <c r="F79" i="7"/>
  <c r="G79" i="7" s="1"/>
  <c r="H79" i="7" s="1"/>
  <c r="I79" i="7" s="1"/>
  <c r="J79" i="7" s="1"/>
  <c r="K79" i="7" s="1"/>
  <c r="L79" i="7" s="1"/>
  <c r="M79" i="7" s="1"/>
  <c r="N79" i="7" s="1"/>
  <c r="O79" i="7" s="1"/>
  <c r="D80" i="7"/>
  <c r="E80" i="7"/>
  <c r="F80" i="7"/>
  <c r="G80" i="7" s="1"/>
  <c r="H80" i="7"/>
  <c r="I80" i="7"/>
  <c r="J80" i="7"/>
  <c r="K80" i="7" s="1"/>
  <c r="L80" i="7" s="1"/>
  <c r="M80" i="7" s="1"/>
  <c r="N80" i="7" s="1"/>
  <c r="O80" i="7" s="1"/>
  <c r="D81" i="7"/>
  <c r="E81" i="7"/>
  <c r="F81" i="7" s="1"/>
  <c r="G81" i="7" s="1"/>
  <c r="H81" i="7" s="1"/>
  <c r="I81" i="7" s="1"/>
  <c r="J81" i="7" s="1"/>
  <c r="K81" i="7" s="1"/>
  <c r="L81" i="7" s="1"/>
  <c r="M81" i="7" s="1"/>
  <c r="N81" i="7" s="1"/>
  <c r="O81" i="7" s="1"/>
  <c r="C82" i="7"/>
  <c r="F10" i="7" l="1"/>
  <c r="G10" i="7" s="1"/>
  <c r="H10" i="7" s="1"/>
  <c r="I10" i="7" s="1"/>
  <c r="J10" i="7" s="1"/>
  <c r="K10" i="7" s="1"/>
  <c r="L10" i="7" s="1"/>
  <c r="M10" i="7" s="1"/>
  <c r="N10" i="7"/>
  <c r="O10" i="7" s="1"/>
  <c r="O82" i="7"/>
  <c r="I82" i="7"/>
  <c r="F82" i="7" l="1"/>
  <c r="L82" i="7"/>
  <c r="L18" i="6" l="1"/>
  <c r="L19" i="6"/>
  <c r="L20" i="6"/>
  <c r="L25" i="6" l="1"/>
  <c r="L26" i="6"/>
  <c r="L27" i="6"/>
  <c r="L28" i="6"/>
  <c r="L32" i="6"/>
  <c r="L33" i="6"/>
  <c r="L36" i="6"/>
  <c r="L37" i="6"/>
  <c r="L38" i="6"/>
  <c r="L40" i="6"/>
  <c r="L41" i="6"/>
  <c r="L42" i="6"/>
  <c r="L45" i="6"/>
  <c r="L48" i="6"/>
  <c r="L52" i="6"/>
  <c r="L55" i="6"/>
  <c r="L56" i="6"/>
  <c r="L57" i="6"/>
  <c r="L58" i="6"/>
</calcChain>
</file>

<file path=xl/sharedStrings.xml><?xml version="1.0" encoding="utf-8"?>
<sst xmlns="http://schemas.openxmlformats.org/spreadsheetml/2006/main" count="476" uniqueCount="188">
  <si>
    <t>GOBIERNO DEL ESTADO DE SONORA</t>
  </si>
  <si>
    <t>CONCEPTO</t>
  </si>
  <si>
    <t>TOTAL</t>
  </si>
  <si>
    <t>ENERO</t>
  </si>
  <si>
    <t>FEB</t>
  </si>
  <si>
    <t>MARZO</t>
  </si>
  <si>
    <t>ABRIL</t>
  </si>
  <si>
    <t>MAYO</t>
  </si>
  <si>
    <t>JUN</t>
  </si>
  <si>
    <t>JUL</t>
  </si>
  <si>
    <t>AGO</t>
  </si>
  <si>
    <t>SEP</t>
  </si>
  <si>
    <t>OCT</t>
  </si>
  <si>
    <t>NOV</t>
  </si>
  <si>
    <t>DIC</t>
  </si>
  <si>
    <t>MATERIALES Y SUMINISTROS</t>
  </si>
  <si>
    <t>SERVICIOS GENERALES</t>
  </si>
  <si>
    <t>Trim. I</t>
  </si>
  <si>
    <t>Trim. II</t>
  </si>
  <si>
    <t>Trim. III</t>
  </si>
  <si>
    <t>Trim. IV</t>
  </si>
  <si>
    <t>Directa</t>
  </si>
  <si>
    <t>Programa</t>
  </si>
  <si>
    <t>Total</t>
  </si>
  <si>
    <t>Modalidad</t>
  </si>
  <si>
    <t>Partida presupuestal (3)</t>
  </si>
  <si>
    <t>N° (2)</t>
  </si>
  <si>
    <t>Descripción y especificaciones del bien o servicio (4)</t>
  </si>
  <si>
    <t>(8) La indicación del lugar en donde se prestará el servicio o en el que se utilizará el bien (unidad administrativa).</t>
  </si>
  <si>
    <t>(1) Nombre de la Dependencia o Entidad.</t>
  </si>
  <si>
    <t>(2) Número consecutivo.</t>
  </si>
  <si>
    <t>(3) Número de la partida presupuestal conforme al Clasificador por Objeto del Gasto.</t>
  </si>
  <si>
    <t>(4) Describir en forma detallada las especificaciones técnicas del bien o servicio.</t>
  </si>
  <si>
    <t>(5) Cantidad de bienes o servicios solicitados en cada partida.</t>
  </si>
  <si>
    <t>(6) Unidad de medida del bien o servicio.</t>
  </si>
  <si>
    <t>(7) Costo unitario del bien o servicio.</t>
  </si>
  <si>
    <t>(9) Programa calendarizado que se adecuará a las necesidades de la Dependencia o Entidad, estableciendo la cantidad de los bienes o servicios a adquirir por trimestre, debiendo ser congruente con la disponibilidad de recursos especificados en los calendarios financieros autorizados.</t>
  </si>
  <si>
    <t>Descripción:</t>
  </si>
  <si>
    <t>(10) Distinción de la forma que se pretenda adjudicar el pedido, la orden de servicio o el contrado, ya sea por licitación pública, simplificada o sin llevar a cabo licitación.</t>
  </si>
  <si>
    <t>(11) Razones que justifiquen la demanda del bien o servicio.</t>
  </si>
  <si>
    <t>Licitación</t>
  </si>
  <si>
    <t>(12) Nombre y firma del servidor público que elabora el Programa Anual de Adquisiciones de Bienes Muebles y Servicios.</t>
  </si>
  <si>
    <t>(13) Nombre y firma del servidor público que autoriza el Programa Anual de Adquisiciones de Bienes Muebles y Servicios.</t>
  </si>
  <si>
    <t>(14) Subtotal por partida (muy importante para el análisis rápido del documento).</t>
  </si>
  <si>
    <t>* Se debe capturar todo el programa en una sola hoja de cálculo (página)</t>
  </si>
  <si>
    <t>ENERGIA ELECTRICA</t>
  </si>
  <si>
    <t>AGUA POTABLE</t>
  </si>
  <si>
    <t>MATERIAL DE LIMPIEZA</t>
  </si>
  <si>
    <t>TELEFON. TRADICIONAL</t>
  </si>
  <si>
    <t>SERVICIO POSTAL</t>
  </si>
  <si>
    <t>SERVICIOS VIGILANCIA</t>
  </si>
  <si>
    <t>BIENES MUEBLES, INMUEBLES E INTANGIBLES</t>
  </si>
  <si>
    <t>Partida Presupuestal</t>
  </si>
  <si>
    <t>ADQUISICIÓN DE AGUA POTABLE</t>
  </si>
  <si>
    <t>Contratación Plurianual(SI/NO) (5)</t>
  </si>
  <si>
    <t>Presupuesto anual asignado (6)</t>
  </si>
  <si>
    <t>Origen del Recurso (7)</t>
  </si>
  <si>
    <t>Cantidad (8)</t>
  </si>
  <si>
    <t>Unidad de medida (9)</t>
  </si>
  <si>
    <t>Costo unitario (10)</t>
  </si>
  <si>
    <t>Lugar de aplicación 11)</t>
  </si>
  <si>
    <t>Cantidad de suministro (12)</t>
  </si>
  <si>
    <t>Tipo de adjudicación (13)</t>
  </si>
  <si>
    <t>Justificación (14)</t>
  </si>
  <si>
    <t>Por Invitación cuando menos a 3 personas</t>
  </si>
  <si>
    <t>Elaboró (15):</t>
  </si>
  <si>
    <t>Autorizó (16):</t>
  </si>
  <si>
    <t>MATERIALES Y UTILES PARA EL PROCESAMIENTO DE EQUIPOS Y BIENES INFORMATICOS</t>
  </si>
  <si>
    <t>MATERIALES, UTILES Y EQUIPOS MENORES DE OFICINA</t>
  </si>
  <si>
    <t xml:space="preserve">PRODUCTOS ALIMENTICIOS PARA EL PERSONAL EN LAS INSTALACIONES </t>
  </si>
  <si>
    <t>UTENSILIOS PARA EL SERVICIO DE ALIMENTACION</t>
  </si>
  <si>
    <t>REFACCIONES Y ACCESORIOS MENORES DE EQUIPO DE COMPUTO Y TECNOLOGIA DE LA INFORMACION</t>
  </si>
  <si>
    <t>IMPORTE</t>
  </si>
  <si>
    <t>SERV.INTERNET, REDES</t>
  </si>
  <si>
    <t>PROGRAMA ANUAL DE ADQUISICIONES DE BIENES Y SERVICIOS 2024</t>
  </si>
  <si>
    <t>CALENDARIO FINANCIERO PARA EL PROGRAMA ANUAL DE ADQUISICIONES DE BIENES Y SERVICIOS 2024</t>
  </si>
  <si>
    <t>Materiales, Útiles y equipos menores de oficina</t>
  </si>
  <si>
    <t>E101E10</t>
  </si>
  <si>
    <t>NO</t>
  </si>
  <si>
    <t>MIXTO</t>
  </si>
  <si>
    <t>PIEZA</t>
  </si>
  <si>
    <t>PIEZAS</t>
  </si>
  <si>
    <t>Universidad Tecnologica De Nogales</t>
  </si>
  <si>
    <t>x</t>
  </si>
  <si>
    <t>ARTICULOS METALICOS PARA LA CONSTRUCCION</t>
  </si>
  <si>
    <t>OTROS MATERIALES Y ARTICULOS DE CONSTRUCCION Y REPARACION</t>
  </si>
  <si>
    <t>SERVICIO</t>
  </si>
  <si>
    <t>COMBUSTIBLES</t>
  </si>
  <si>
    <t>REFACCIONES Y ACCESORIOS MENORES DE MOBILIARIO</t>
  </si>
  <si>
    <t>ARRENDAMIENTO DE EQUIPO DE TRANSPORTE TERRESTRE</t>
  </si>
  <si>
    <t>SERVICIOS LEGALES, DE CONTABILIDAD, AUDITORIA Y RELACIONADOS</t>
  </si>
  <si>
    <t>SERVICIOS FINANCIEROS Y BANCARIOS</t>
  </si>
  <si>
    <t>MANTENIMIENTO Y CONSERVACION DE INMUEBLES</t>
  </si>
  <si>
    <t>SERVICIOS DE LIMPIEZA Y MANEJO DE DESECHOS</t>
  </si>
  <si>
    <t>GASTOS DE CAMINO</t>
  </si>
  <si>
    <t>COUTAS</t>
  </si>
  <si>
    <t>Dependencia o Entidad (1):  UNIVERSIDAD TECNOLOGICA DE NOGALES, SONORA.</t>
  </si>
  <si>
    <t>IMPUESTOS SOBRE NOMINA ESTATAL</t>
  </si>
  <si>
    <t>E10E10</t>
  </si>
  <si>
    <t>MATERIAL ELECTRICO Y ELECTRONICO</t>
  </si>
  <si>
    <t>HERRAMIENTAS MENORES</t>
  </si>
  <si>
    <t>IMPRESIONES Y PUBLICACIONES OFICIALES</t>
  </si>
  <si>
    <t>GASTOS DE ORDEN SOCIAL Y CULTURAL</t>
  </si>
  <si>
    <t>MANTENIMIENTO Y CONSERVACION DE EQUIPO DE TRANSPORTE</t>
  </si>
  <si>
    <t>SERVICIOS DE JARDINERIA Y FUMIGACION</t>
  </si>
  <si>
    <t>PASAJES AEREOS</t>
  </si>
  <si>
    <t>PASAJES TERRESTRES</t>
  </si>
  <si>
    <t>VIATICOS</t>
  </si>
  <si>
    <t>CONGRESOS Y CONVENCIONES</t>
  </si>
  <si>
    <t>SISTEMAS DE AIRE ACONDICIONADO, CALEFACCION Y REFRIGERACION</t>
  </si>
  <si>
    <t xml:space="preserve">EQUIPO DE COMPUTO Y DE TECNOLOGIA DE LA INFORMACION </t>
  </si>
  <si>
    <t xml:space="preserve">OTROS SERVICIOS  </t>
  </si>
  <si>
    <t>IMPUESTOS Y DERECHOS</t>
  </si>
  <si>
    <t>CUOTAS</t>
  </si>
  <si>
    <t>VIATICOS EN EL EXTRANJERO</t>
  </si>
  <si>
    <t>VIATICOS EN EL PAIS</t>
  </si>
  <si>
    <t>OTROS SERVICIOS DE INFORMACION</t>
  </si>
  <si>
    <t>MANTENIMIENTO Y CONSERVACION DE MAQUINARIA Y EQUIPO</t>
  </si>
  <si>
    <t>MANTENIMIENTO Y CONSERVACION DE BIENES INFORMATICOS</t>
  </si>
  <si>
    <t>MANTENIMIENTO Y CONSERVACION DE MOBILIARIO Y EQUIPO</t>
  </si>
  <si>
    <t>SEGUROS DE BIENES PATRIMONIALES</t>
  </si>
  <si>
    <t>SEGUROS DE RESPONSABILIDAD PATRIMONIAL Y FIANZAS</t>
  </si>
  <si>
    <t>SERVICIOS DE PROTECCION Y SEGURIDAD</t>
  </si>
  <si>
    <t>LICITACIONES, CONVENIOS Y CONVOCATORIAS</t>
  </si>
  <si>
    <t>SERVICIOS DE CAPACITACION</t>
  </si>
  <si>
    <t>SERVICIOS DE CONSULTORIA</t>
  </si>
  <si>
    <t>SERVICIOS DE INFORMATICA</t>
  </si>
  <si>
    <t>SERVICIOS LEGALES, DE CONTABILIDAD, AUDITORIAS Y REALACIONADOS</t>
  </si>
  <si>
    <t>PATENTES,REGALIAS Y OTROS</t>
  </si>
  <si>
    <t>ARRENDAMIENTO DE EQUIPO DE TRANSPORTE</t>
  </si>
  <si>
    <t>ARRENDAMIENTO DE MUEBLES, MAQUINARIA Y EQUIPO</t>
  </si>
  <si>
    <t>GAS</t>
  </si>
  <si>
    <t>REFACCIONES Y ACCESORIOS MENORES OTROS BIENES MUEBLES</t>
  </si>
  <si>
    <t>REFACCIONES Y ACCESORIOS MENORES DE MAQUINARIA Y OTROS EQUIPOS</t>
  </si>
  <si>
    <t>REFACCIONES Y ACCESORIOS MENORES DE EQUIPO DE TRANSPORTE</t>
  </si>
  <si>
    <t>REFACCIONES Y ACCESORIOS MENORES DE EDIFICIOS</t>
  </si>
  <si>
    <t>ARTICULOS DEPORTIVOS</t>
  </si>
  <si>
    <t>PRENDAS DE SEGURIDAD Y PROTECCION PERSONAL</t>
  </si>
  <si>
    <t>VESTUARIOS Y UNIFORMES</t>
  </si>
  <si>
    <t>LUBRICANTES Y ADITIVOS</t>
  </si>
  <si>
    <t>MEDICINAS Y PRODUCTOS FARMACEUTICOS</t>
  </si>
  <si>
    <t>MATERIAL ELECTRICCO Y ELECTRONICO</t>
  </si>
  <si>
    <t>MADERA Y PRODUCTOS DE MADERA</t>
  </si>
  <si>
    <t>CAL, YESO Y PRODUCTOS DE YESO</t>
  </si>
  <si>
    <t>CEMENTO Y PRODUCTOS DE CONCRETO</t>
  </si>
  <si>
    <t>MATERIALES Y SUMINISTROS PARA PLANTELES EDUCATIVOS</t>
  </si>
  <si>
    <t>MATERIALES EDUCATIVOS</t>
  </si>
  <si>
    <t>MATERIALES Y UTILES DE IMPRESIÓN Y REPRODUCCION</t>
  </si>
  <si>
    <t>ADQUISICION DE AGUA POTABLE</t>
  </si>
  <si>
    <t>OTROS MATERIALES Y ARTICULOS DE CONSTRUCCION</t>
  </si>
  <si>
    <t>TRASLADO DE ALUMNOS</t>
  </si>
  <si>
    <t xml:space="preserve">SERVICIO DE LIMPIEZA Y MANEJO DE DESECHOS </t>
  </si>
  <si>
    <t>SERVICIO DE LIMPIEZA</t>
  </si>
  <si>
    <t>ENERGIA ELECTRICA A ESCUELAS</t>
  </si>
  <si>
    <t>AGUA</t>
  </si>
  <si>
    <t>SERVICIO DE AGUA</t>
  </si>
  <si>
    <t>SERVICIO DE JARDINERIA Y FUMIGACION</t>
  </si>
  <si>
    <t>SERVICIO DE ACCESOS A INTERNET</t>
  </si>
  <si>
    <t>TELEFONIA TRADICIONAL</t>
  </si>
  <si>
    <t>REEMBOLSO DE CAJA CHICA</t>
  </si>
  <si>
    <t>Materiales y Utiles para el procesamiento de equipos</t>
  </si>
  <si>
    <t>Material de Limpieza</t>
  </si>
  <si>
    <t>Productos alimenticios para el personal en las instalaciones</t>
  </si>
  <si>
    <t>no</t>
  </si>
  <si>
    <t>REPOSICION DE CAJA CHICA</t>
  </si>
  <si>
    <t>REFACCION Y ACCESORIO MENORES DE EQUIPO DE COMPUTO</t>
  </si>
  <si>
    <t>ARRENDAMIENTO FOTOCOPIADO</t>
  </si>
  <si>
    <t>GASTOS DE COMPRA RECTORIA</t>
  </si>
  <si>
    <t>CARPETA 2"</t>
  </si>
  <si>
    <t>TONER HP</t>
  </si>
  <si>
    <t>RATICIDA RATIDEL</t>
  </si>
  <si>
    <t>REGLETA DE 6 TOMAS PARA DECIDETE</t>
  </si>
  <si>
    <t>LLAVE ANGULAR DE MEDIA</t>
  </si>
  <si>
    <t>GASTO DE CAJA CHICA</t>
  </si>
  <si>
    <t>CONOS PARA SEGURIDAD</t>
  </si>
  <si>
    <t>MATERIAL PARA CULTURA Y DEPORTE</t>
  </si>
  <si>
    <t>VARIOS</t>
  </si>
  <si>
    <t>PELOTAS DE BASEBOL</t>
  </si>
  <si>
    <t>AMPERIMETRO</t>
  </si>
  <si>
    <t>CINCEL DE PUNTA PARA ROTOMARTILLO</t>
  </si>
  <si>
    <t>CINTA NEGRA AISLANTE</t>
  </si>
  <si>
    <t>SISTEMA DE LLENADO PARA CISTERNAS</t>
  </si>
  <si>
    <t>PATENTES REGALIAS Y OTROS</t>
  </si>
  <si>
    <t>LICENCIA DE ENSEÑANZA AL INGLES</t>
  </si>
  <si>
    <t>LICENCIA DE MICROSOFT</t>
  </si>
  <si>
    <t>CAPACITACION INCLUSION JUSTA</t>
  </si>
  <si>
    <t>SERVICIOS DE VIGILANCIA</t>
  </si>
  <si>
    <t>LENTES DE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</si>
</sst>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_-* #,##0.00\ &quot;€&quot;_-;\-* #,##0.00\ &quot;€&quot;_-;_-* &quot;-&quot;??\ &quot;€&quot;_-;_-@_-"/>
    <numFmt numFmtId="165" formatCode="dd/mm/yy;@"/>
    <numFmt numFmtId="166" formatCode="&quot;$&quot;#,##0.00"/>
    <numFmt numFmtId="167" formatCode="_-[$$-80A]* #,##0.00_-;\-[$$-80A]* #,##0.00_-;_-[$$-80A]* &quot;-&quot;??_-;_-@_-"/>
  </numFmts>
  <fonts count="18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8"/>
      <name val="Arial"/>
      <family val="2"/>
    </font>
    <font>
      <sz val="11"/>
      <color indexed="8"/>
      <name val="Arial"/>
      <family val="2"/>
    </font>
    <font>
      <b/>
      <sz val="1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14">
    <xf numFmtId="0" fontId="0" fillId="0" borderId="0" xfId="0"/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8" fontId="9" fillId="0" borderId="0" xfId="1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3" borderId="7" xfId="0" applyFont="1" applyFill="1" applyBorder="1"/>
    <xf numFmtId="0" fontId="4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8" fontId="9" fillId="0" borderId="8" xfId="1" applyNumberFormat="1" applyFont="1" applyBorder="1" applyAlignment="1">
      <alignment horizontal="center" vertical="center"/>
    </xf>
    <xf numFmtId="165" fontId="9" fillId="0" borderId="8" xfId="0" applyNumberFormat="1" applyFont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 vertical="center"/>
    </xf>
    <xf numFmtId="0" fontId="3" fillId="3" borderId="10" xfId="0" applyFont="1" applyFill="1" applyBorder="1"/>
    <xf numFmtId="165" fontId="9" fillId="0" borderId="11" xfId="0" applyNumberFormat="1" applyFont="1" applyBorder="1" applyAlignment="1">
      <alignment horizontal="center" vertical="center"/>
    </xf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left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12" fillId="0" borderId="0" xfId="0" applyFont="1" applyAlignment="1">
      <alignment horizontal="center" wrapText="1"/>
    </xf>
    <xf numFmtId="0" fontId="10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0" fillId="4" borderId="15" xfId="0" applyFont="1" applyFill="1" applyBorder="1" applyAlignment="1">
      <alignment vertical="top" wrapText="1"/>
    </xf>
    <xf numFmtId="0" fontId="12" fillId="4" borderId="16" xfId="0" applyFont="1" applyFill="1" applyBorder="1" applyAlignment="1">
      <alignment horizontal="center" vertical="top" wrapText="1"/>
    </xf>
    <xf numFmtId="0" fontId="12" fillId="4" borderId="16" xfId="0" applyFont="1" applyFill="1" applyBorder="1" applyAlignment="1">
      <alignment vertical="center"/>
    </xf>
    <xf numFmtId="0" fontId="10" fillId="4" borderId="16" xfId="0" applyFont="1" applyFill="1" applyBorder="1" applyAlignment="1">
      <alignment vertical="top" wrapText="1"/>
    </xf>
    <xf numFmtId="0" fontId="12" fillId="4" borderId="16" xfId="0" applyFont="1" applyFill="1" applyBorder="1" applyAlignment="1">
      <alignment vertical="top" wrapText="1"/>
    </xf>
    <xf numFmtId="0" fontId="14" fillId="0" borderId="0" xfId="0" applyFont="1" applyAlignment="1">
      <alignment vertical="center" wrapText="1"/>
    </xf>
    <xf numFmtId="0" fontId="10" fillId="0" borderId="0" xfId="0" applyFont="1" applyAlignment="1">
      <alignment horizontal="left" wrapText="1"/>
    </xf>
    <xf numFmtId="167" fontId="10" fillId="0" borderId="0" xfId="0" applyNumberFormat="1" applyFont="1" applyAlignment="1">
      <alignment wrapText="1"/>
    </xf>
    <xf numFmtId="167" fontId="13" fillId="0" borderId="0" xfId="0" applyNumberFormat="1" applyFont="1" applyAlignment="1">
      <alignment wrapText="1"/>
    </xf>
    <xf numFmtId="0" fontId="12" fillId="0" borderId="0" xfId="0" applyFont="1" applyAlignment="1">
      <alignment wrapText="1"/>
    </xf>
    <xf numFmtId="167" fontId="12" fillId="0" borderId="0" xfId="0" applyNumberFormat="1" applyFont="1" applyAlignment="1">
      <alignment wrapText="1"/>
    </xf>
    <xf numFmtId="167" fontId="0" fillId="0" borderId="0" xfId="0" applyNumberFormat="1"/>
    <xf numFmtId="0" fontId="10" fillId="0" borderId="0" xfId="0" applyFont="1" applyAlignment="1">
      <alignment horizontal="left" vertical="center" wrapText="1"/>
    </xf>
    <xf numFmtId="0" fontId="12" fillId="4" borderId="16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 vertical="center" wrapText="1"/>
    </xf>
    <xf numFmtId="167" fontId="10" fillId="4" borderId="16" xfId="0" applyNumberFormat="1" applyFont="1" applyFill="1" applyBorder="1" applyAlignment="1">
      <alignment vertical="top" wrapText="1"/>
    </xf>
    <xf numFmtId="0" fontId="12" fillId="3" borderId="0" xfId="0" applyFont="1" applyFill="1" applyAlignment="1">
      <alignment horizontal="center" wrapText="1"/>
    </xf>
    <xf numFmtId="0" fontId="10" fillId="3" borderId="0" xfId="0" applyFont="1" applyFill="1" applyAlignment="1">
      <alignment wrapText="1"/>
    </xf>
    <xf numFmtId="0" fontId="10" fillId="3" borderId="16" xfId="0" applyFont="1" applyFill="1" applyBorder="1" applyAlignment="1">
      <alignment vertical="top" wrapText="1"/>
    </xf>
    <xf numFmtId="0" fontId="12" fillId="3" borderId="16" xfId="0" applyFont="1" applyFill="1" applyBorder="1" applyAlignment="1">
      <alignment horizontal="center" vertical="top" wrapText="1"/>
    </xf>
    <xf numFmtId="0" fontId="12" fillId="3" borderId="16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vertical="top" wrapText="1"/>
    </xf>
    <xf numFmtId="0" fontId="10" fillId="3" borderId="0" xfId="0" applyFont="1" applyFill="1" applyAlignment="1">
      <alignment vertical="top" wrapText="1"/>
    </xf>
    <xf numFmtId="0" fontId="13" fillId="3" borderId="0" xfId="0" applyFont="1" applyFill="1" applyAlignment="1">
      <alignment wrapText="1"/>
    </xf>
    <xf numFmtId="0" fontId="0" fillId="3" borderId="0" xfId="0" applyFill="1"/>
    <xf numFmtId="0" fontId="11" fillId="0" borderId="4" xfId="0" applyFont="1" applyBorder="1" applyAlignment="1">
      <alignment horizontal="center" vertical="center" wrapText="1"/>
    </xf>
    <xf numFmtId="6" fontId="11" fillId="0" borderId="4" xfId="0" applyNumberFormat="1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167" fontId="11" fillId="0" borderId="4" xfId="0" applyNumberFormat="1" applyFont="1" applyBorder="1" applyAlignment="1">
      <alignment horizontal="center" vertical="center" wrapText="1"/>
    </xf>
    <xf numFmtId="167" fontId="16" fillId="3" borderId="4" xfId="1" applyNumberFormat="1" applyFont="1" applyFill="1" applyBorder="1" applyAlignment="1">
      <alignment horizontal="center" vertical="center"/>
    </xf>
    <xf numFmtId="6" fontId="11" fillId="3" borderId="4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67" fontId="17" fillId="4" borderId="16" xfId="0" applyNumberFormat="1" applyFont="1" applyFill="1" applyBorder="1" applyAlignment="1">
      <alignment vertical="top" wrapText="1"/>
    </xf>
    <xf numFmtId="0" fontId="1" fillId="0" borderId="0" xfId="2"/>
    <xf numFmtId="166" fontId="1" fillId="0" borderId="0" xfId="2" applyNumberFormat="1"/>
    <xf numFmtId="0" fontId="1" fillId="0" borderId="0" xfId="2" applyAlignment="1">
      <alignment vertical="center" wrapText="1"/>
    </xf>
    <xf numFmtId="166" fontId="6" fillId="0" borderId="4" xfId="2" applyNumberFormat="1" applyFont="1" applyBorder="1" applyAlignment="1">
      <alignment vertical="center" wrapText="1"/>
    </xf>
    <xf numFmtId="0" fontId="6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166" fontId="7" fillId="0" borderId="4" xfId="2" applyNumberFormat="1" applyFont="1" applyBorder="1" applyAlignment="1">
      <alignment horizontal="right" vertical="center"/>
    </xf>
    <xf numFmtId="0" fontId="7" fillId="0" borderId="4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center" vertical="center"/>
    </xf>
    <xf numFmtId="166" fontId="5" fillId="0" borderId="4" xfId="2" applyNumberFormat="1" applyFont="1" applyBorder="1" applyAlignment="1">
      <alignment horizontal="right" vertical="center"/>
    </xf>
    <xf numFmtId="0" fontId="5" fillId="0" borderId="3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4" fillId="2" borderId="2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justify"/>
    </xf>
    <xf numFmtId="0" fontId="2" fillId="0" borderId="0" xfId="2" applyFont="1"/>
    <xf numFmtId="0" fontId="3" fillId="0" borderId="0" xfId="2" applyFont="1"/>
    <xf numFmtId="0" fontId="4" fillId="0" borderId="0" xfId="2" applyFont="1" applyAlignment="1">
      <alignment horizontal="center"/>
    </xf>
    <xf numFmtId="44" fontId="10" fillId="0" borderId="0" xfId="0" applyNumberFormat="1" applyFont="1" applyAlignment="1">
      <alignment wrapText="1"/>
    </xf>
    <xf numFmtId="167" fontId="12" fillId="3" borderId="0" xfId="0" applyNumberFormat="1" applyFont="1" applyFill="1" applyAlignment="1">
      <alignment wrapText="1"/>
    </xf>
    <xf numFmtId="0" fontId="12" fillId="0" borderId="0" xfId="0" applyFont="1" applyAlignment="1">
      <alignment horizontal="center" wrapText="1"/>
    </xf>
    <xf numFmtId="0" fontId="12" fillId="5" borderId="0" xfId="0" applyFont="1" applyFill="1" applyAlignment="1">
      <alignment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vertical="center" wrapText="1"/>
    </xf>
    <xf numFmtId="167" fontId="12" fillId="6" borderId="4" xfId="0" applyNumberFormat="1" applyFont="1" applyFill="1" applyBorder="1" applyAlignment="1">
      <alignment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wrapText="1"/>
    </xf>
    <xf numFmtId="0" fontId="13" fillId="0" borderId="0" xfId="0" applyFont="1" applyAlignment="1">
      <alignment wrapText="1"/>
    </xf>
    <xf numFmtId="167" fontId="13" fillId="0" borderId="0" xfId="0" applyNumberFormat="1" applyFont="1" applyAlignment="1">
      <alignment wrapText="1"/>
    </xf>
    <xf numFmtId="0" fontId="13" fillId="3" borderId="0" xfId="0" applyFont="1" applyFill="1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horizontal="center" wrapText="1"/>
    </xf>
    <xf numFmtId="0" fontId="14" fillId="0" borderId="0" xfId="0" applyFont="1" applyAlignment="1">
      <alignment horizontal="center" wrapText="1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left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520700</xdr:colOff>
      <xdr:row>0</xdr:row>
      <xdr:rowOff>177800</xdr:rowOff>
    </xdr:from>
    <xdr:ext cx="1162050" cy="1089025"/>
    <xdr:pic>
      <xdr:nvPicPr>
        <xdr:cNvPr id="2" name="Imagen 1">
          <a:extLst>
            <a:ext uri="{FF2B5EF4-FFF2-40B4-BE49-F238E27FC236}">
              <a16:creationId xmlns:a16="http://schemas.microsoft.com/office/drawing/2014/main" id="{98382A60-F541-4A4F-AE02-E094A062E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700" y="158750"/>
          <a:ext cx="1162050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X73"/>
  <sheetViews>
    <sheetView tabSelected="1" topLeftCell="A49" zoomScale="84" zoomScaleNormal="84" workbookViewId="0">
      <selection activeCell="A15" sqref="A15:A58"/>
    </sheetView>
  </sheetViews>
  <sheetFormatPr baseColWidth="10" defaultRowHeight="12.75" x14ac:dyDescent="0.2"/>
  <cols>
    <col min="1" max="1" width="18.42578125" customWidth="1"/>
    <col min="2" max="2" width="15.85546875" style="22" customWidth="1"/>
    <col min="3" max="3" width="48.42578125" bestFit="1" customWidth="1"/>
    <col min="4" max="4" width="43.7109375" bestFit="1" customWidth="1"/>
    <col min="5" max="5" width="31.7109375" customWidth="1"/>
    <col min="6" max="6" width="13.28515625" customWidth="1"/>
    <col min="7" max="7" width="20.28515625" customWidth="1"/>
    <col min="8" max="8" width="12.5703125" customWidth="1"/>
    <col min="9" max="9" width="10.7109375" customWidth="1"/>
    <col min="10" max="10" width="11.5703125" bestFit="1" customWidth="1"/>
    <col min="11" max="11" width="10.7109375" customWidth="1"/>
    <col min="12" max="12" width="14.85546875" style="40" bestFit="1" customWidth="1"/>
    <col min="13" max="13" width="18.28515625" style="40" customWidth="1"/>
    <col min="14" max="14" width="19.5703125" customWidth="1"/>
    <col min="15" max="15" width="11.5703125" bestFit="1" customWidth="1"/>
    <col min="16" max="16" width="18.42578125" style="55" customWidth="1"/>
    <col min="17" max="21" width="11.42578125" style="55"/>
    <col min="22" max="22" width="17.7109375" style="55" customWidth="1"/>
    <col min="23" max="23" width="0" hidden="1" customWidth="1"/>
  </cols>
  <sheetData>
    <row r="1" spans="1:24" ht="14.25" customHeight="1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</row>
    <row r="2" spans="1:24" ht="14.2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</row>
    <row r="3" spans="1:24" ht="14.25" customHeight="1" x14ac:dyDescent="0.2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</row>
    <row r="4" spans="1:24" ht="14.25" customHeight="1" x14ac:dyDescent="0.2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</row>
    <row r="5" spans="1:24" ht="15" x14ac:dyDescent="0.25">
      <c r="A5" s="27"/>
      <c r="B5" s="41"/>
      <c r="C5" s="27"/>
      <c r="D5" s="38"/>
      <c r="E5" s="38"/>
      <c r="F5" s="38"/>
      <c r="G5" s="38"/>
      <c r="H5" s="38"/>
      <c r="I5" s="38"/>
      <c r="J5" s="38"/>
      <c r="K5" s="38"/>
      <c r="L5" s="39"/>
      <c r="M5" s="39"/>
      <c r="N5" s="26"/>
      <c r="O5" s="26"/>
      <c r="P5" s="47"/>
      <c r="Q5" s="47"/>
      <c r="R5" s="47"/>
      <c r="S5" s="47"/>
      <c r="T5" s="48"/>
      <c r="U5" s="48"/>
      <c r="V5" s="48"/>
    </row>
    <row r="6" spans="1:24" ht="14.25" customHeight="1" x14ac:dyDescent="0.25">
      <c r="A6" s="90" t="s">
        <v>74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</row>
    <row r="7" spans="1:24" ht="15" x14ac:dyDescent="0.25">
      <c r="A7" s="27"/>
      <c r="B7" s="41"/>
      <c r="C7" s="27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47"/>
      <c r="T7" s="48"/>
      <c r="U7" s="48"/>
      <c r="V7" s="48"/>
    </row>
    <row r="8" spans="1:24" ht="14.25" customHeight="1" x14ac:dyDescent="0.25">
      <c r="A8" s="91" t="s">
        <v>96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</row>
    <row r="9" spans="1:24" ht="15" x14ac:dyDescent="0.25">
      <c r="A9" s="24"/>
      <c r="B9" s="35"/>
      <c r="C9" s="24"/>
      <c r="D9" s="38"/>
      <c r="E9" s="38"/>
      <c r="F9" s="38"/>
      <c r="G9" s="38"/>
      <c r="H9" s="38"/>
      <c r="I9" s="38"/>
      <c r="J9" s="38"/>
      <c r="K9" s="38"/>
      <c r="L9" s="39"/>
      <c r="M9" s="39"/>
      <c r="N9" s="26"/>
      <c r="O9" s="26"/>
      <c r="P9" s="47"/>
      <c r="Q9" s="47"/>
      <c r="R9" s="47"/>
      <c r="S9" s="47"/>
      <c r="T9" s="48"/>
      <c r="U9" s="48"/>
      <c r="V9" s="48"/>
    </row>
    <row r="10" spans="1:24" ht="15" x14ac:dyDescent="0.25">
      <c r="A10" s="24"/>
      <c r="B10" s="35"/>
      <c r="C10" s="24"/>
      <c r="D10" s="24"/>
      <c r="E10" s="24"/>
      <c r="F10" s="24"/>
      <c r="G10" s="24"/>
      <c r="H10" s="38"/>
      <c r="I10" s="27"/>
      <c r="J10" s="38"/>
      <c r="K10" s="24"/>
      <c r="L10" s="36"/>
      <c r="M10" s="36"/>
      <c r="N10" s="24"/>
      <c r="O10" s="26"/>
      <c r="P10" s="47"/>
      <c r="Q10" s="47"/>
      <c r="R10" s="47"/>
      <c r="S10" s="48"/>
      <c r="T10" s="48"/>
      <c r="U10" s="48"/>
      <c r="V10" s="48"/>
    </row>
    <row r="11" spans="1:24" ht="46.5" customHeight="1" x14ac:dyDescent="0.2">
      <c r="A11" s="92" t="s">
        <v>26</v>
      </c>
      <c r="B11" s="93" t="s">
        <v>25</v>
      </c>
      <c r="C11" s="94" t="s">
        <v>1</v>
      </c>
      <c r="D11" s="94" t="s">
        <v>27</v>
      </c>
      <c r="E11" s="94" t="s">
        <v>22</v>
      </c>
      <c r="F11" s="94" t="s">
        <v>24</v>
      </c>
      <c r="G11" s="94" t="s">
        <v>54</v>
      </c>
      <c r="H11" s="94" t="s">
        <v>55</v>
      </c>
      <c r="I11" s="94" t="s">
        <v>56</v>
      </c>
      <c r="J11" s="94" t="s">
        <v>57</v>
      </c>
      <c r="K11" s="94" t="s">
        <v>58</v>
      </c>
      <c r="L11" s="95" t="s">
        <v>59</v>
      </c>
      <c r="M11" s="95" t="s">
        <v>23</v>
      </c>
      <c r="N11" s="96" t="s">
        <v>60</v>
      </c>
      <c r="O11" s="96" t="s">
        <v>61</v>
      </c>
      <c r="P11" s="96"/>
      <c r="Q11" s="96"/>
      <c r="R11" s="96"/>
      <c r="S11" s="97" t="s">
        <v>62</v>
      </c>
      <c r="T11" s="97"/>
      <c r="U11" s="97"/>
      <c r="V11" s="97" t="s">
        <v>63</v>
      </c>
    </row>
    <row r="12" spans="1:24" x14ac:dyDescent="0.2">
      <c r="A12" s="92"/>
      <c r="B12" s="93"/>
      <c r="C12" s="94"/>
      <c r="D12" s="94"/>
      <c r="E12" s="94"/>
      <c r="F12" s="94"/>
      <c r="G12" s="94"/>
      <c r="H12" s="94"/>
      <c r="I12" s="94"/>
      <c r="J12" s="94"/>
      <c r="K12" s="94"/>
      <c r="L12" s="95"/>
      <c r="M12" s="95"/>
      <c r="N12" s="96"/>
      <c r="O12" s="96"/>
      <c r="P12" s="96"/>
      <c r="Q12" s="96"/>
      <c r="R12" s="96"/>
      <c r="S12" s="97"/>
      <c r="T12" s="97"/>
      <c r="U12" s="97"/>
      <c r="V12" s="97"/>
    </row>
    <row r="13" spans="1:24" ht="58.35" customHeight="1" x14ac:dyDescent="0.2">
      <c r="A13" s="92"/>
      <c r="B13" s="93"/>
      <c r="C13" s="94"/>
      <c r="D13" s="94"/>
      <c r="E13" s="94"/>
      <c r="F13" s="94"/>
      <c r="G13" s="94"/>
      <c r="H13" s="94"/>
      <c r="I13" s="94"/>
      <c r="J13" s="94"/>
      <c r="K13" s="94"/>
      <c r="L13" s="95"/>
      <c r="M13" s="95"/>
      <c r="N13" s="96"/>
      <c r="O13" s="96" t="s">
        <v>17</v>
      </c>
      <c r="P13" s="97" t="s">
        <v>18</v>
      </c>
      <c r="Q13" s="97" t="s">
        <v>19</v>
      </c>
      <c r="R13" s="97" t="s">
        <v>20</v>
      </c>
      <c r="S13" s="97" t="s">
        <v>21</v>
      </c>
      <c r="T13" s="97" t="s">
        <v>64</v>
      </c>
      <c r="U13" s="97" t="s">
        <v>40</v>
      </c>
      <c r="V13" s="97"/>
    </row>
    <row r="14" spans="1:24" x14ac:dyDescent="0.2">
      <c r="A14" s="92"/>
      <c r="B14" s="93"/>
      <c r="C14" s="94"/>
      <c r="D14" s="94"/>
      <c r="E14" s="94"/>
      <c r="F14" s="94"/>
      <c r="G14" s="94"/>
      <c r="H14" s="94"/>
      <c r="I14" s="94"/>
      <c r="J14" s="94"/>
      <c r="K14" s="94"/>
      <c r="L14" s="95"/>
      <c r="M14" s="95"/>
      <c r="N14" s="96"/>
      <c r="O14" s="96"/>
      <c r="P14" s="97"/>
      <c r="Q14" s="97"/>
      <c r="R14" s="97"/>
      <c r="S14" s="97"/>
      <c r="T14" s="97"/>
      <c r="U14" s="97"/>
      <c r="V14" s="97"/>
    </row>
    <row r="15" spans="1:24" ht="31.5" customHeight="1" x14ac:dyDescent="0.2">
      <c r="A15" s="56">
        <v>1</v>
      </c>
      <c r="B15" s="56">
        <v>21101</v>
      </c>
      <c r="C15" s="56" t="s">
        <v>76</v>
      </c>
      <c r="D15" s="60" t="s">
        <v>159</v>
      </c>
      <c r="E15" s="56" t="s">
        <v>77</v>
      </c>
      <c r="F15" s="56"/>
      <c r="G15" s="56" t="s">
        <v>78</v>
      </c>
      <c r="H15" s="57">
        <v>180000</v>
      </c>
      <c r="I15" s="56" t="s">
        <v>79</v>
      </c>
      <c r="J15" s="60">
        <v>1</v>
      </c>
      <c r="K15" s="60" t="s">
        <v>81</v>
      </c>
      <c r="L15" s="61">
        <v>120.96</v>
      </c>
      <c r="M15" s="62">
        <v>440.8</v>
      </c>
      <c r="N15" s="56" t="s">
        <v>82</v>
      </c>
      <c r="O15" s="56"/>
      <c r="P15" s="59"/>
      <c r="Q15" s="59"/>
      <c r="R15" s="59">
        <f>J15</f>
        <v>1</v>
      </c>
      <c r="S15" s="58" t="s">
        <v>83</v>
      </c>
      <c r="T15" s="59"/>
      <c r="U15" s="59"/>
      <c r="V15" s="59"/>
      <c r="X15" s="40"/>
    </row>
    <row r="16" spans="1:24" ht="31.5" customHeight="1" x14ac:dyDescent="0.2">
      <c r="A16" s="56">
        <v>2</v>
      </c>
      <c r="B16" s="56">
        <v>21101</v>
      </c>
      <c r="C16" s="56" t="s">
        <v>76</v>
      </c>
      <c r="D16" s="60" t="s">
        <v>167</v>
      </c>
      <c r="E16" s="56" t="s">
        <v>77</v>
      </c>
      <c r="F16" s="56"/>
      <c r="G16" s="56" t="s">
        <v>78</v>
      </c>
      <c r="H16" s="57">
        <v>180000</v>
      </c>
      <c r="I16" s="56" t="s">
        <v>79</v>
      </c>
      <c r="J16" s="60">
        <v>1</v>
      </c>
      <c r="K16" s="60" t="s">
        <v>81</v>
      </c>
      <c r="L16" s="61">
        <f>M16/J16</f>
        <v>29</v>
      </c>
      <c r="M16" s="62">
        <v>29</v>
      </c>
      <c r="N16" s="56" t="s">
        <v>82</v>
      </c>
      <c r="O16" s="56"/>
      <c r="P16" s="59"/>
      <c r="Q16" s="59"/>
      <c r="R16" s="59">
        <f t="shared" ref="R16:R36" si="0">J16</f>
        <v>1</v>
      </c>
      <c r="S16" s="58" t="s">
        <v>83</v>
      </c>
      <c r="T16" s="59"/>
      <c r="U16" s="59"/>
      <c r="V16" s="59"/>
      <c r="W16" s="40"/>
      <c r="X16" s="40"/>
    </row>
    <row r="17" spans="1:23" ht="31.5" customHeight="1" x14ac:dyDescent="0.2">
      <c r="A17" s="56">
        <v>3</v>
      </c>
      <c r="B17" s="56">
        <v>21101</v>
      </c>
      <c r="C17" s="56" t="s">
        <v>76</v>
      </c>
      <c r="D17" s="60" t="s">
        <v>168</v>
      </c>
      <c r="E17" s="56" t="s">
        <v>77</v>
      </c>
      <c r="F17" s="56"/>
      <c r="G17" s="56" t="s">
        <v>78</v>
      </c>
      <c r="H17" s="57">
        <v>180000</v>
      </c>
      <c r="I17" s="56" t="s">
        <v>79</v>
      </c>
      <c r="J17" s="60">
        <v>4</v>
      </c>
      <c r="K17" s="60" t="s">
        <v>81</v>
      </c>
      <c r="L17" s="61">
        <f>M17/J17</f>
        <v>265.76749999999998</v>
      </c>
      <c r="M17" s="62">
        <v>1063.07</v>
      </c>
      <c r="N17" s="56" t="s">
        <v>82</v>
      </c>
      <c r="O17" s="56"/>
      <c r="P17" s="59"/>
      <c r="Q17" s="59"/>
      <c r="R17" s="59">
        <f t="shared" si="0"/>
        <v>4</v>
      </c>
      <c r="S17" s="58" t="s">
        <v>83</v>
      </c>
      <c r="T17" s="59"/>
      <c r="U17" s="59"/>
      <c r="V17" s="59"/>
      <c r="W17" s="40"/>
    </row>
    <row r="18" spans="1:23" ht="31.5" customHeight="1" x14ac:dyDescent="0.2">
      <c r="A18" s="56">
        <v>4</v>
      </c>
      <c r="B18" s="56">
        <v>21401</v>
      </c>
      <c r="C18" s="56" t="s">
        <v>160</v>
      </c>
      <c r="D18" s="60" t="s">
        <v>169</v>
      </c>
      <c r="E18" s="56" t="s">
        <v>77</v>
      </c>
      <c r="F18" s="56"/>
      <c r="G18" s="56" t="s">
        <v>78</v>
      </c>
      <c r="H18" s="72">
        <v>17500</v>
      </c>
      <c r="I18" s="56" t="s">
        <v>79</v>
      </c>
      <c r="J18" s="60">
        <v>1</v>
      </c>
      <c r="K18" s="60" t="s">
        <v>81</v>
      </c>
      <c r="L18" s="61">
        <f t="shared" ref="L18:L53" si="1">M18/J18</f>
        <v>398.63</v>
      </c>
      <c r="M18" s="62">
        <v>398.63</v>
      </c>
      <c r="N18" s="56" t="s">
        <v>82</v>
      </c>
      <c r="O18" s="56"/>
      <c r="P18" s="59"/>
      <c r="Q18" s="59"/>
      <c r="R18" s="59">
        <f t="shared" si="0"/>
        <v>1</v>
      </c>
      <c r="S18" s="58" t="s">
        <v>83</v>
      </c>
      <c r="T18" s="59"/>
      <c r="U18" s="59"/>
      <c r="V18" s="59"/>
    </row>
    <row r="19" spans="1:23" ht="31.5" customHeight="1" x14ac:dyDescent="0.2">
      <c r="A19" s="56">
        <v>5</v>
      </c>
      <c r="B19" s="56">
        <v>21601</v>
      </c>
      <c r="C19" s="56" t="s">
        <v>161</v>
      </c>
      <c r="D19" s="60" t="s">
        <v>170</v>
      </c>
      <c r="E19" s="56" t="s">
        <v>77</v>
      </c>
      <c r="F19" s="56"/>
      <c r="G19" s="56" t="s">
        <v>78</v>
      </c>
      <c r="H19" s="72">
        <v>180000</v>
      </c>
      <c r="I19" s="56" t="s">
        <v>79</v>
      </c>
      <c r="J19" s="60">
        <v>1</v>
      </c>
      <c r="K19" s="60" t="s">
        <v>80</v>
      </c>
      <c r="L19" s="61">
        <f t="shared" si="1"/>
        <v>119</v>
      </c>
      <c r="M19" s="62">
        <v>119</v>
      </c>
      <c r="N19" s="56" t="s">
        <v>82</v>
      </c>
      <c r="O19" s="56"/>
      <c r="P19" s="59"/>
      <c r="Q19" s="59"/>
      <c r="R19" s="59">
        <f t="shared" si="0"/>
        <v>1</v>
      </c>
      <c r="S19" s="58" t="s">
        <v>83</v>
      </c>
      <c r="T19" s="59"/>
      <c r="U19" s="59"/>
      <c r="V19" s="59"/>
    </row>
    <row r="20" spans="1:23" ht="31.5" customHeight="1" x14ac:dyDescent="0.2">
      <c r="A20" s="56">
        <v>6</v>
      </c>
      <c r="B20" s="56">
        <v>21201</v>
      </c>
      <c r="C20" s="56" t="s">
        <v>161</v>
      </c>
      <c r="D20" s="60" t="s">
        <v>167</v>
      </c>
      <c r="E20" s="56" t="s">
        <v>77</v>
      </c>
      <c r="F20" s="56"/>
      <c r="G20" s="56" t="s">
        <v>78</v>
      </c>
      <c r="H20" s="72">
        <v>180000</v>
      </c>
      <c r="I20" s="56" t="s">
        <v>79</v>
      </c>
      <c r="J20" s="60">
        <v>1</v>
      </c>
      <c r="K20" s="60" t="s">
        <v>80</v>
      </c>
      <c r="L20" s="61">
        <f t="shared" si="1"/>
        <v>92.02</v>
      </c>
      <c r="M20" s="62">
        <v>92.02</v>
      </c>
      <c r="N20" s="56" t="s">
        <v>82</v>
      </c>
      <c r="O20" s="56"/>
      <c r="P20" s="59"/>
      <c r="Q20" s="59"/>
      <c r="R20" s="59">
        <f t="shared" si="0"/>
        <v>1</v>
      </c>
      <c r="S20" s="58" t="s">
        <v>83</v>
      </c>
      <c r="T20" s="59"/>
      <c r="U20" s="59"/>
      <c r="V20" s="59"/>
    </row>
    <row r="21" spans="1:23" ht="42.75" x14ac:dyDescent="0.2">
      <c r="A21" s="56">
        <v>7</v>
      </c>
      <c r="B21" s="60">
        <v>22101</v>
      </c>
      <c r="C21" s="56" t="s">
        <v>162</v>
      </c>
      <c r="D21" s="56" t="s">
        <v>162</v>
      </c>
      <c r="E21" s="56" t="s">
        <v>77</v>
      </c>
      <c r="F21" s="56"/>
      <c r="G21" s="56" t="s">
        <v>163</v>
      </c>
      <c r="H21" s="72">
        <v>85000</v>
      </c>
      <c r="I21" s="56" t="s">
        <v>79</v>
      </c>
      <c r="J21" s="60">
        <v>1</v>
      </c>
      <c r="K21" s="60" t="s">
        <v>86</v>
      </c>
      <c r="L21" s="61">
        <f t="shared" ref="L21" si="2">M21/J21</f>
        <v>2198.69</v>
      </c>
      <c r="M21" s="62">
        <v>2198.69</v>
      </c>
      <c r="N21" s="56" t="s">
        <v>82</v>
      </c>
      <c r="O21" s="56"/>
      <c r="P21" s="59"/>
      <c r="Q21" s="59"/>
      <c r="R21" s="59">
        <f t="shared" si="0"/>
        <v>1</v>
      </c>
      <c r="S21" s="58" t="s">
        <v>83</v>
      </c>
      <c r="T21" s="59"/>
      <c r="U21" s="59"/>
      <c r="V21" s="59"/>
    </row>
    <row r="22" spans="1:23" ht="42.75" x14ac:dyDescent="0.2">
      <c r="A22" s="56">
        <v>8</v>
      </c>
      <c r="B22" s="60">
        <v>22101</v>
      </c>
      <c r="C22" s="56" t="s">
        <v>148</v>
      </c>
      <c r="D22" s="56" t="s">
        <v>148</v>
      </c>
      <c r="E22" s="56" t="s">
        <v>77</v>
      </c>
      <c r="F22" s="56"/>
      <c r="G22" s="56" t="s">
        <v>78</v>
      </c>
      <c r="H22" s="72">
        <v>35000</v>
      </c>
      <c r="I22" s="56" t="s">
        <v>79</v>
      </c>
      <c r="J22" s="60">
        <v>1</v>
      </c>
      <c r="K22" s="60" t="s">
        <v>86</v>
      </c>
      <c r="L22" s="61">
        <f>M22/J22</f>
        <v>114</v>
      </c>
      <c r="M22" s="62">
        <v>114</v>
      </c>
      <c r="N22" s="56" t="s">
        <v>82</v>
      </c>
      <c r="O22" s="56"/>
      <c r="P22" s="59"/>
      <c r="Q22" s="59"/>
      <c r="R22" s="59">
        <f t="shared" si="0"/>
        <v>1</v>
      </c>
      <c r="S22" s="58" t="s">
        <v>83</v>
      </c>
      <c r="T22" s="59"/>
      <c r="U22" s="59"/>
      <c r="V22" s="59"/>
    </row>
    <row r="23" spans="1:23" ht="42.75" x14ac:dyDescent="0.2">
      <c r="A23" s="56">
        <v>9</v>
      </c>
      <c r="B23" s="60">
        <v>22301</v>
      </c>
      <c r="C23" s="56" t="s">
        <v>70</v>
      </c>
      <c r="D23" s="56" t="s">
        <v>70</v>
      </c>
      <c r="E23" s="56" t="s">
        <v>98</v>
      </c>
      <c r="F23" s="56"/>
      <c r="G23" s="56" t="s">
        <v>78</v>
      </c>
      <c r="H23" s="72">
        <v>15000</v>
      </c>
      <c r="I23" s="56" t="s">
        <v>79</v>
      </c>
      <c r="J23" s="60">
        <v>1</v>
      </c>
      <c r="K23" s="60" t="s">
        <v>86</v>
      </c>
      <c r="L23" s="61">
        <f>M23/J23</f>
        <v>901.53</v>
      </c>
      <c r="M23" s="62">
        <v>901.53</v>
      </c>
      <c r="N23" s="56" t="s">
        <v>82</v>
      </c>
      <c r="O23" s="56"/>
      <c r="P23" s="59"/>
      <c r="Q23" s="59"/>
      <c r="R23" s="59">
        <f t="shared" si="0"/>
        <v>1</v>
      </c>
      <c r="S23" s="58" t="s">
        <v>83</v>
      </c>
      <c r="T23" s="59"/>
      <c r="U23" s="59"/>
      <c r="V23" s="59"/>
    </row>
    <row r="24" spans="1:23" ht="42.75" x14ac:dyDescent="0.2">
      <c r="A24" s="56">
        <v>10</v>
      </c>
      <c r="B24" s="60">
        <v>24601</v>
      </c>
      <c r="C24" s="56" t="s">
        <v>99</v>
      </c>
      <c r="D24" s="56" t="s">
        <v>171</v>
      </c>
      <c r="E24" s="56" t="s">
        <v>77</v>
      </c>
      <c r="F24" s="56"/>
      <c r="G24" s="56" t="s">
        <v>78</v>
      </c>
      <c r="H24" s="72">
        <v>150000</v>
      </c>
      <c r="I24" s="56" t="s">
        <v>79</v>
      </c>
      <c r="J24" s="60">
        <v>1</v>
      </c>
      <c r="K24" s="60" t="s">
        <v>81</v>
      </c>
      <c r="L24" s="61">
        <f t="shared" ref="L24:L25" si="3">M24/J24</f>
        <v>249.99</v>
      </c>
      <c r="M24" s="62">
        <v>249.99</v>
      </c>
      <c r="N24" s="56" t="s">
        <v>82</v>
      </c>
      <c r="O24" s="56"/>
      <c r="P24" s="59"/>
      <c r="Q24" s="59"/>
      <c r="R24" s="59">
        <f t="shared" si="0"/>
        <v>1</v>
      </c>
      <c r="S24" s="58" t="s">
        <v>83</v>
      </c>
      <c r="T24" s="59"/>
      <c r="U24" s="59"/>
      <c r="V24" s="59"/>
    </row>
    <row r="25" spans="1:23" ht="42.75" x14ac:dyDescent="0.2">
      <c r="A25" s="56">
        <v>11</v>
      </c>
      <c r="B25" s="60">
        <v>24701</v>
      </c>
      <c r="C25" s="56" t="s">
        <v>84</v>
      </c>
      <c r="D25" s="56" t="s">
        <v>172</v>
      </c>
      <c r="E25" s="56" t="s">
        <v>77</v>
      </c>
      <c r="F25" s="56"/>
      <c r="G25" s="56" t="s">
        <v>78</v>
      </c>
      <c r="H25" s="72">
        <v>80000</v>
      </c>
      <c r="I25" s="56" t="s">
        <v>79</v>
      </c>
      <c r="J25" s="60">
        <v>10</v>
      </c>
      <c r="K25" s="60" t="s">
        <v>80</v>
      </c>
      <c r="L25" s="61">
        <f t="shared" si="3"/>
        <v>127.34100000000001</v>
      </c>
      <c r="M25" s="62">
        <v>1273.4100000000001</v>
      </c>
      <c r="N25" s="56" t="s">
        <v>82</v>
      </c>
      <c r="O25" s="56"/>
      <c r="P25" s="59"/>
      <c r="Q25" s="59"/>
      <c r="R25" s="59">
        <f t="shared" si="0"/>
        <v>10</v>
      </c>
      <c r="S25" s="58" t="s">
        <v>83</v>
      </c>
      <c r="T25" s="59"/>
      <c r="U25" s="59"/>
      <c r="V25" s="59"/>
    </row>
    <row r="26" spans="1:23" ht="42.75" x14ac:dyDescent="0.2">
      <c r="A26" s="56">
        <v>12</v>
      </c>
      <c r="B26" s="60">
        <v>24901</v>
      </c>
      <c r="C26" s="56" t="s">
        <v>149</v>
      </c>
      <c r="D26" s="56" t="s">
        <v>173</v>
      </c>
      <c r="E26" s="56" t="s">
        <v>77</v>
      </c>
      <c r="F26" s="56"/>
      <c r="G26" s="56" t="s">
        <v>78</v>
      </c>
      <c r="H26" s="72">
        <v>150000</v>
      </c>
      <c r="I26" s="56" t="s">
        <v>79</v>
      </c>
      <c r="J26" s="60">
        <v>1</v>
      </c>
      <c r="K26" s="60" t="s">
        <v>80</v>
      </c>
      <c r="L26" s="61">
        <f t="shared" si="1"/>
        <v>96.69</v>
      </c>
      <c r="M26" s="62">
        <v>96.69</v>
      </c>
      <c r="N26" s="56" t="s">
        <v>82</v>
      </c>
      <c r="O26" s="56"/>
      <c r="P26" s="59"/>
      <c r="Q26" s="59"/>
      <c r="R26" s="59">
        <f t="shared" si="0"/>
        <v>1</v>
      </c>
      <c r="S26" s="58" t="s">
        <v>83</v>
      </c>
      <c r="T26" s="59"/>
      <c r="U26" s="59"/>
      <c r="V26" s="59"/>
    </row>
    <row r="27" spans="1:23" ht="42.75" customHeight="1" x14ac:dyDescent="0.2">
      <c r="A27" s="56">
        <v>13</v>
      </c>
      <c r="B27" s="56">
        <v>26101</v>
      </c>
      <c r="C27" s="59" t="s">
        <v>87</v>
      </c>
      <c r="D27" s="59" t="s">
        <v>87</v>
      </c>
      <c r="E27" s="56" t="s">
        <v>77</v>
      </c>
      <c r="F27" s="59"/>
      <c r="G27" s="56" t="s">
        <v>78</v>
      </c>
      <c r="H27" s="63">
        <v>225000</v>
      </c>
      <c r="I27" s="59" t="s">
        <v>79</v>
      </c>
      <c r="J27" s="59">
        <v>1</v>
      </c>
      <c r="K27" s="59" t="s">
        <v>86</v>
      </c>
      <c r="L27" s="61">
        <f t="shared" si="1"/>
        <v>23744.47</v>
      </c>
      <c r="M27" s="62">
        <v>23744.47</v>
      </c>
      <c r="N27" s="56" t="s">
        <v>82</v>
      </c>
      <c r="O27" s="56"/>
      <c r="P27" s="59"/>
      <c r="Q27" s="59"/>
      <c r="R27" s="59">
        <f t="shared" si="0"/>
        <v>1</v>
      </c>
      <c r="S27" s="58" t="s">
        <v>83</v>
      </c>
      <c r="T27" s="59"/>
      <c r="U27" s="59"/>
      <c r="V27" s="59"/>
    </row>
    <row r="28" spans="1:23" ht="42.75" customHeight="1" x14ac:dyDescent="0.2">
      <c r="A28" s="56">
        <v>14</v>
      </c>
      <c r="B28" s="56">
        <v>27201</v>
      </c>
      <c r="C28" s="59" t="s">
        <v>137</v>
      </c>
      <c r="D28" s="59" t="s">
        <v>187</v>
      </c>
      <c r="E28" s="56" t="s">
        <v>77</v>
      </c>
      <c r="F28" s="59"/>
      <c r="G28" s="56" t="s">
        <v>78</v>
      </c>
      <c r="H28" s="63">
        <v>15000</v>
      </c>
      <c r="I28" s="59" t="s">
        <v>79</v>
      </c>
      <c r="J28" s="59">
        <v>5</v>
      </c>
      <c r="K28" s="59" t="s">
        <v>81</v>
      </c>
      <c r="L28" s="61">
        <f t="shared" si="1"/>
        <v>39.96</v>
      </c>
      <c r="M28" s="62">
        <v>199.8</v>
      </c>
      <c r="N28" s="56" t="s">
        <v>82</v>
      </c>
      <c r="O28" s="56"/>
      <c r="P28" s="59"/>
      <c r="Q28" s="59"/>
      <c r="R28" s="59">
        <f t="shared" si="0"/>
        <v>5</v>
      </c>
      <c r="S28" s="58" t="s">
        <v>83</v>
      </c>
      <c r="T28" s="59"/>
      <c r="U28" s="59"/>
      <c r="V28" s="59"/>
    </row>
    <row r="29" spans="1:23" ht="42.75" customHeight="1" x14ac:dyDescent="0.2">
      <c r="A29" s="56">
        <v>15</v>
      </c>
      <c r="B29" s="56">
        <v>27201</v>
      </c>
      <c r="C29" s="59" t="s">
        <v>137</v>
      </c>
      <c r="D29" s="59" t="s">
        <v>174</v>
      </c>
      <c r="E29" s="56" t="s">
        <v>77</v>
      </c>
      <c r="F29" s="59"/>
      <c r="G29" s="56" t="s">
        <v>78</v>
      </c>
      <c r="H29" s="63">
        <v>15000</v>
      </c>
      <c r="I29" s="59" t="s">
        <v>79</v>
      </c>
      <c r="J29" s="59">
        <v>10</v>
      </c>
      <c r="K29" s="59" t="s">
        <v>81</v>
      </c>
      <c r="L29" s="61">
        <f t="shared" ref="L29:L30" si="4">M29/J29</f>
        <v>393.12</v>
      </c>
      <c r="M29" s="62">
        <v>3931.2</v>
      </c>
      <c r="N29" s="56" t="s">
        <v>82</v>
      </c>
      <c r="O29" s="56"/>
      <c r="P29" s="59"/>
      <c r="Q29" s="59"/>
      <c r="R29" s="59">
        <f t="shared" ref="R29:R31" si="5">J29</f>
        <v>10</v>
      </c>
      <c r="S29" s="58" t="s">
        <v>83</v>
      </c>
      <c r="T29" s="59"/>
      <c r="U29" s="59"/>
      <c r="V29" s="59"/>
    </row>
    <row r="30" spans="1:23" ht="42.75" customHeight="1" x14ac:dyDescent="0.2">
      <c r="A30" s="56">
        <v>16</v>
      </c>
      <c r="B30" s="56">
        <v>27301</v>
      </c>
      <c r="C30" s="59" t="s">
        <v>136</v>
      </c>
      <c r="D30" s="59" t="s">
        <v>175</v>
      </c>
      <c r="E30" s="56" t="s">
        <v>77</v>
      </c>
      <c r="F30" s="59"/>
      <c r="G30" s="56" t="s">
        <v>78</v>
      </c>
      <c r="H30" s="72">
        <v>19000</v>
      </c>
      <c r="I30" s="59" t="s">
        <v>79</v>
      </c>
      <c r="J30" s="59">
        <v>1</v>
      </c>
      <c r="K30" s="59" t="s">
        <v>176</v>
      </c>
      <c r="L30" s="61">
        <f t="shared" si="4"/>
        <v>6743.07</v>
      </c>
      <c r="M30" s="62">
        <v>6743.07</v>
      </c>
      <c r="N30" s="56" t="s">
        <v>82</v>
      </c>
      <c r="O30" s="56"/>
      <c r="P30" s="59"/>
      <c r="Q30" s="59"/>
      <c r="R30" s="59">
        <f t="shared" si="5"/>
        <v>1</v>
      </c>
      <c r="S30" s="58"/>
      <c r="T30" s="59"/>
      <c r="U30" s="59"/>
      <c r="V30" s="59"/>
    </row>
    <row r="31" spans="1:23" ht="42.75" customHeight="1" x14ac:dyDescent="0.2">
      <c r="A31" s="56">
        <v>17</v>
      </c>
      <c r="B31" s="56">
        <v>27301</v>
      </c>
      <c r="C31" s="59" t="s">
        <v>136</v>
      </c>
      <c r="D31" s="59" t="s">
        <v>177</v>
      </c>
      <c r="E31" s="56" t="s">
        <v>77</v>
      </c>
      <c r="F31" s="59"/>
      <c r="G31" s="56" t="s">
        <v>78</v>
      </c>
      <c r="H31" s="63">
        <v>19000</v>
      </c>
      <c r="I31" s="59" t="s">
        <v>79</v>
      </c>
      <c r="J31" s="59">
        <v>24</v>
      </c>
      <c r="K31" s="59" t="s">
        <v>81</v>
      </c>
      <c r="L31" s="61">
        <v>2366.4</v>
      </c>
      <c r="M31" s="62">
        <v>2366.4</v>
      </c>
      <c r="N31" s="56"/>
      <c r="O31" s="56"/>
      <c r="P31" s="59"/>
      <c r="Q31" s="59"/>
      <c r="R31" s="59">
        <f t="shared" si="5"/>
        <v>24</v>
      </c>
      <c r="S31" s="58"/>
      <c r="T31" s="59"/>
      <c r="U31" s="59"/>
      <c r="V31" s="59"/>
    </row>
    <row r="32" spans="1:23" ht="38.25" customHeight="1" x14ac:dyDescent="0.2">
      <c r="A32" s="56">
        <v>18</v>
      </c>
      <c r="B32" s="59">
        <v>29101</v>
      </c>
      <c r="C32" s="59" t="s">
        <v>100</v>
      </c>
      <c r="D32" s="64" t="s">
        <v>164</v>
      </c>
      <c r="E32" s="56" t="s">
        <v>77</v>
      </c>
      <c r="F32" s="59"/>
      <c r="G32" s="56" t="s">
        <v>78</v>
      </c>
      <c r="H32" s="72">
        <v>108484</v>
      </c>
      <c r="I32" s="59" t="s">
        <v>79</v>
      </c>
      <c r="J32" s="60">
        <v>1</v>
      </c>
      <c r="K32" s="60" t="s">
        <v>80</v>
      </c>
      <c r="L32" s="61">
        <f t="shared" si="1"/>
        <v>502.98</v>
      </c>
      <c r="M32" s="62">
        <v>502.98</v>
      </c>
      <c r="N32" s="56" t="s">
        <v>82</v>
      </c>
      <c r="O32" s="56"/>
      <c r="P32" s="59"/>
      <c r="Q32" s="59"/>
      <c r="R32" s="59">
        <f t="shared" si="0"/>
        <v>1</v>
      </c>
      <c r="S32" s="58" t="s">
        <v>83</v>
      </c>
      <c r="T32" s="59"/>
      <c r="U32" s="59"/>
      <c r="V32" s="59"/>
    </row>
    <row r="33" spans="1:22" ht="38.25" customHeight="1" x14ac:dyDescent="0.2">
      <c r="A33" s="56">
        <v>19</v>
      </c>
      <c r="B33" s="59">
        <v>29101</v>
      </c>
      <c r="C33" s="59" t="s">
        <v>100</v>
      </c>
      <c r="D33" s="64" t="s">
        <v>178</v>
      </c>
      <c r="E33" s="56" t="s">
        <v>77</v>
      </c>
      <c r="F33" s="59"/>
      <c r="G33" s="56" t="s">
        <v>78</v>
      </c>
      <c r="H33" s="72">
        <v>108484</v>
      </c>
      <c r="I33" s="59" t="s">
        <v>79</v>
      </c>
      <c r="J33" s="60">
        <v>1</v>
      </c>
      <c r="K33" s="60" t="s">
        <v>81</v>
      </c>
      <c r="L33" s="61">
        <f t="shared" si="1"/>
        <v>2607.0100000000002</v>
      </c>
      <c r="M33" s="62">
        <v>2607.0100000000002</v>
      </c>
      <c r="N33" s="56" t="s">
        <v>82</v>
      </c>
      <c r="O33" s="56"/>
      <c r="P33" s="59"/>
      <c r="Q33" s="59"/>
      <c r="R33" s="59">
        <f t="shared" si="0"/>
        <v>1</v>
      </c>
      <c r="S33" s="58" t="s">
        <v>83</v>
      </c>
      <c r="T33" s="59"/>
      <c r="U33" s="59"/>
      <c r="V33" s="59"/>
    </row>
    <row r="34" spans="1:22" ht="38.25" customHeight="1" x14ac:dyDescent="0.2">
      <c r="A34" s="56">
        <v>20</v>
      </c>
      <c r="B34" s="59">
        <v>29101</v>
      </c>
      <c r="C34" s="59" t="s">
        <v>100</v>
      </c>
      <c r="D34" s="64" t="s">
        <v>179</v>
      </c>
      <c r="E34" s="56" t="s">
        <v>77</v>
      </c>
      <c r="F34" s="59"/>
      <c r="G34" s="56" t="s">
        <v>78</v>
      </c>
      <c r="H34" s="72">
        <v>108484</v>
      </c>
      <c r="I34" s="59" t="s">
        <v>79</v>
      </c>
      <c r="J34" s="60">
        <v>1</v>
      </c>
      <c r="K34" s="60" t="s">
        <v>80</v>
      </c>
      <c r="L34" s="61">
        <f t="shared" si="1"/>
        <v>546.75</v>
      </c>
      <c r="M34" s="62">
        <v>546.75</v>
      </c>
      <c r="N34" s="56" t="s">
        <v>82</v>
      </c>
      <c r="O34" s="56"/>
      <c r="P34" s="59"/>
      <c r="Q34" s="59"/>
      <c r="R34" s="59">
        <f t="shared" si="0"/>
        <v>1</v>
      </c>
      <c r="S34" s="58"/>
      <c r="T34" s="59"/>
      <c r="U34" s="59"/>
      <c r="V34" s="59"/>
    </row>
    <row r="35" spans="1:22" ht="38.25" customHeight="1" x14ac:dyDescent="0.2">
      <c r="A35" s="56">
        <v>21</v>
      </c>
      <c r="B35" s="59">
        <v>29101</v>
      </c>
      <c r="C35" s="59" t="s">
        <v>100</v>
      </c>
      <c r="D35" s="64" t="s">
        <v>180</v>
      </c>
      <c r="E35" s="56" t="s">
        <v>77</v>
      </c>
      <c r="F35" s="59"/>
      <c r="G35" s="56" t="s">
        <v>78</v>
      </c>
      <c r="H35" s="72">
        <v>108484</v>
      </c>
      <c r="I35" s="59" t="s">
        <v>79</v>
      </c>
      <c r="J35" s="60">
        <v>10</v>
      </c>
      <c r="K35" s="60" t="s">
        <v>81</v>
      </c>
      <c r="L35" s="61">
        <f t="shared" si="1"/>
        <v>23.759999999999998</v>
      </c>
      <c r="M35" s="62">
        <v>237.6</v>
      </c>
      <c r="N35" s="56" t="s">
        <v>82</v>
      </c>
      <c r="O35" s="56"/>
      <c r="P35" s="59"/>
      <c r="Q35" s="59"/>
      <c r="R35" s="59">
        <f t="shared" si="0"/>
        <v>10</v>
      </c>
      <c r="S35" s="58"/>
      <c r="T35" s="59"/>
      <c r="U35" s="59"/>
      <c r="V35" s="59"/>
    </row>
    <row r="36" spans="1:22" ht="38.25" customHeight="1" x14ac:dyDescent="0.2">
      <c r="A36" s="56">
        <v>22</v>
      </c>
      <c r="B36" s="59">
        <v>29301</v>
      </c>
      <c r="C36" s="59" t="s">
        <v>88</v>
      </c>
      <c r="D36" s="64" t="s">
        <v>181</v>
      </c>
      <c r="E36" s="56" t="s">
        <v>77</v>
      </c>
      <c r="F36" s="59"/>
      <c r="G36" s="56" t="s">
        <v>78</v>
      </c>
      <c r="H36" s="72">
        <v>16000</v>
      </c>
      <c r="I36" s="59" t="s">
        <v>79</v>
      </c>
      <c r="J36" s="60">
        <v>1</v>
      </c>
      <c r="K36" s="60" t="s">
        <v>81</v>
      </c>
      <c r="L36" s="61">
        <f t="shared" si="1"/>
        <v>337.81</v>
      </c>
      <c r="M36" s="62">
        <v>337.81</v>
      </c>
      <c r="N36" s="56" t="s">
        <v>82</v>
      </c>
      <c r="O36" s="56"/>
      <c r="P36" s="59"/>
      <c r="Q36" s="59"/>
      <c r="R36" s="59">
        <f t="shared" si="0"/>
        <v>1</v>
      </c>
      <c r="S36" s="58" t="s">
        <v>83</v>
      </c>
      <c r="T36" s="59"/>
      <c r="U36" s="59"/>
      <c r="V36" s="59"/>
    </row>
    <row r="37" spans="1:22" ht="42.75" x14ac:dyDescent="0.2">
      <c r="A37" s="56">
        <v>23</v>
      </c>
      <c r="B37" s="59">
        <v>29401</v>
      </c>
      <c r="C37" s="64" t="s">
        <v>165</v>
      </c>
      <c r="D37" s="60" t="s">
        <v>164</v>
      </c>
      <c r="E37" s="59" t="s">
        <v>77</v>
      </c>
      <c r="F37" s="59"/>
      <c r="G37" s="59" t="s">
        <v>78</v>
      </c>
      <c r="H37" s="72">
        <v>90000</v>
      </c>
      <c r="I37" s="59" t="s">
        <v>79</v>
      </c>
      <c r="J37" s="59">
        <v>1</v>
      </c>
      <c r="K37" s="59" t="s">
        <v>80</v>
      </c>
      <c r="L37" s="61">
        <f t="shared" si="1"/>
        <v>315.95999999999998</v>
      </c>
      <c r="M37" s="62">
        <v>315.95999999999998</v>
      </c>
      <c r="N37" s="56" t="s">
        <v>82</v>
      </c>
      <c r="O37" s="56"/>
      <c r="P37" s="59"/>
      <c r="Q37" s="59"/>
      <c r="R37" s="59">
        <f t="shared" ref="R37:R58" si="6">J37</f>
        <v>1</v>
      </c>
      <c r="S37" s="58" t="s">
        <v>83</v>
      </c>
      <c r="T37" s="59"/>
      <c r="U37" s="59"/>
      <c r="V37" s="59"/>
    </row>
    <row r="38" spans="1:22" ht="42.75" x14ac:dyDescent="0.2">
      <c r="A38" s="56">
        <v>24</v>
      </c>
      <c r="B38" s="59">
        <v>31102</v>
      </c>
      <c r="C38" s="64" t="s">
        <v>153</v>
      </c>
      <c r="D38" s="60" t="s">
        <v>45</v>
      </c>
      <c r="E38" s="59" t="s">
        <v>77</v>
      </c>
      <c r="F38" s="59"/>
      <c r="G38" s="59" t="s">
        <v>78</v>
      </c>
      <c r="H38" s="72">
        <v>1350000</v>
      </c>
      <c r="I38" s="59" t="s">
        <v>79</v>
      </c>
      <c r="J38" s="59">
        <v>1</v>
      </c>
      <c r="K38" s="59" t="s">
        <v>86</v>
      </c>
      <c r="L38" s="61">
        <f t="shared" si="1"/>
        <v>165948</v>
      </c>
      <c r="M38" s="62">
        <v>165948</v>
      </c>
      <c r="N38" s="56" t="s">
        <v>82</v>
      </c>
      <c r="O38" s="56"/>
      <c r="P38" s="59"/>
      <c r="Q38" s="59"/>
      <c r="R38" s="59">
        <f t="shared" si="6"/>
        <v>1</v>
      </c>
      <c r="S38" s="58" t="s">
        <v>83</v>
      </c>
      <c r="T38" s="59"/>
      <c r="U38" s="59"/>
      <c r="V38" s="59"/>
    </row>
    <row r="39" spans="1:22" ht="42.75" x14ac:dyDescent="0.2">
      <c r="A39" s="56">
        <v>25</v>
      </c>
      <c r="B39" s="59">
        <v>31201</v>
      </c>
      <c r="C39" s="64" t="s">
        <v>131</v>
      </c>
      <c r="D39" s="60" t="s">
        <v>131</v>
      </c>
      <c r="E39" s="59" t="s">
        <v>77</v>
      </c>
      <c r="F39" s="59"/>
      <c r="G39" s="59" t="s">
        <v>78</v>
      </c>
      <c r="H39" s="72">
        <v>15000</v>
      </c>
      <c r="I39" s="59" t="s">
        <v>79</v>
      </c>
      <c r="J39" s="59">
        <v>1</v>
      </c>
      <c r="K39" s="59" t="s">
        <v>86</v>
      </c>
      <c r="L39" s="61">
        <f t="shared" si="1"/>
        <v>16994.25</v>
      </c>
      <c r="M39" s="62">
        <v>16994.25</v>
      </c>
      <c r="N39" s="56" t="s">
        <v>82</v>
      </c>
      <c r="O39" s="56"/>
      <c r="P39" s="59"/>
      <c r="Q39" s="59"/>
      <c r="R39" s="59">
        <f t="shared" si="6"/>
        <v>1</v>
      </c>
      <c r="S39" s="58"/>
      <c r="T39" s="59"/>
      <c r="U39" s="59"/>
      <c r="V39" s="59"/>
    </row>
    <row r="40" spans="1:22" ht="42.75" x14ac:dyDescent="0.2">
      <c r="A40" s="56">
        <v>26</v>
      </c>
      <c r="B40" s="59">
        <v>31301</v>
      </c>
      <c r="C40" s="64" t="s">
        <v>154</v>
      </c>
      <c r="D40" s="60" t="s">
        <v>155</v>
      </c>
      <c r="E40" s="59" t="s">
        <v>77</v>
      </c>
      <c r="F40" s="59"/>
      <c r="G40" s="59" t="s">
        <v>78</v>
      </c>
      <c r="H40" s="72">
        <v>380000</v>
      </c>
      <c r="I40" s="59" t="s">
        <v>79</v>
      </c>
      <c r="J40" s="59">
        <v>1</v>
      </c>
      <c r="K40" s="59" t="s">
        <v>86</v>
      </c>
      <c r="L40" s="61">
        <f t="shared" si="1"/>
        <v>39930.199999999997</v>
      </c>
      <c r="M40" s="62">
        <v>39930.199999999997</v>
      </c>
      <c r="N40" s="56" t="s">
        <v>82</v>
      </c>
      <c r="O40" s="56"/>
      <c r="P40" s="59"/>
      <c r="Q40" s="59"/>
      <c r="R40" s="59">
        <f t="shared" si="6"/>
        <v>1</v>
      </c>
      <c r="S40" s="58" t="s">
        <v>83</v>
      </c>
      <c r="T40" s="59"/>
      <c r="U40" s="59"/>
      <c r="V40" s="59"/>
    </row>
    <row r="41" spans="1:22" ht="42.75" x14ac:dyDescent="0.2">
      <c r="A41" s="56">
        <v>27</v>
      </c>
      <c r="B41" s="59">
        <v>31401</v>
      </c>
      <c r="C41" s="64" t="s">
        <v>158</v>
      </c>
      <c r="D41" s="60" t="s">
        <v>158</v>
      </c>
      <c r="E41" s="59" t="s">
        <v>77</v>
      </c>
      <c r="F41" s="59"/>
      <c r="G41" s="59" t="s">
        <v>78</v>
      </c>
      <c r="H41" s="72">
        <v>53000</v>
      </c>
      <c r="I41" s="59" t="s">
        <v>79</v>
      </c>
      <c r="J41" s="59">
        <v>1</v>
      </c>
      <c r="K41" s="59" t="s">
        <v>86</v>
      </c>
      <c r="L41" s="61">
        <f t="shared" si="1"/>
        <v>4374</v>
      </c>
      <c r="M41" s="62">
        <v>4374</v>
      </c>
      <c r="N41" s="56" t="s">
        <v>82</v>
      </c>
      <c r="O41" s="56"/>
      <c r="P41" s="59"/>
      <c r="Q41" s="59"/>
      <c r="R41" s="59">
        <f t="shared" si="6"/>
        <v>1</v>
      </c>
      <c r="S41" s="58" t="s">
        <v>83</v>
      </c>
      <c r="T41" s="59"/>
      <c r="U41" s="59"/>
      <c r="V41" s="59"/>
    </row>
    <row r="42" spans="1:22" ht="42.75" customHeight="1" x14ac:dyDescent="0.2">
      <c r="A42" s="56">
        <v>28</v>
      </c>
      <c r="B42" s="59">
        <v>31701</v>
      </c>
      <c r="C42" s="64" t="s">
        <v>157</v>
      </c>
      <c r="D42" s="64" t="s">
        <v>157</v>
      </c>
      <c r="E42" s="59" t="s">
        <v>77</v>
      </c>
      <c r="F42" s="59"/>
      <c r="G42" s="59" t="s">
        <v>78</v>
      </c>
      <c r="H42" s="72">
        <v>390000</v>
      </c>
      <c r="I42" s="59" t="s">
        <v>79</v>
      </c>
      <c r="J42" s="59">
        <v>1</v>
      </c>
      <c r="K42" s="59" t="s">
        <v>86</v>
      </c>
      <c r="L42" s="61">
        <f t="shared" si="1"/>
        <v>48600</v>
      </c>
      <c r="M42" s="62">
        <v>48600</v>
      </c>
      <c r="N42" s="56" t="s">
        <v>82</v>
      </c>
      <c r="O42" s="56"/>
      <c r="P42" s="59"/>
      <c r="Q42" s="59"/>
      <c r="R42" s="59">
        <f t="shared" si="6"/>
        <v>1</v>
      </c>
      <c r="S42" s="58" t="s">
        <v>83</v>
      </c>
      <c r="T42" s="59"/>
      <c r="U42" s="59"/>
      <c r="V42" s="59"/>
    </row>
    <row r="43" spans="1:22" ht="42.75" customHeight="1" x14ac:dyDescent="0.2">
      <c r="A43" s="56">
        <v>29</v>
      </c>
      <c r="B43" s="59">
        <v>31801</v>
      </c>
      <c r="C43" s="64" t="s">
        <v>49</v>
      </c>
      <c r="D43" s="64" t="s">
        <v>49</v>
      </c>
      <c r="E43" s="59" t="s">
        <v>77</v>
      </c>
      <c r="F43" s="59"/>
      <c r="G43" s="59" t="s">
        <v>78</v>
      </c>
      <c r="H43" s="72">
        <v>10000</v>
      </c>
      <c r="I43" s="59" t="s">
        <v>79</v>
      </c>
      <c r="J43" s="59">
        <v>1</v>
      </c>
      <c r="K43" s="59" t="s">
        <v>86</v>
      </c>
      <c r="L43" s="61">
        <f t="shared" si="1"/>
        <v>774.95</v>
      </c>
      <c r="M43" s="62">
        <v>774.95</v>
      </c>
      <c r="N43" s="56" t="s">
        <v>82</v>
      </c>
      <c r="O43" s="56"/>
      <c r="P43" s="59"/>
      <c r="Q43" s="59"/>
      <c r="R43" s="59">
        <f t="shared" si="6"/>
        <v>1</v>
      </c>
      <c r="S43" s="58" t="s">
        <v>83</v>
      </c>
      <c r="T43" s="59"/>
      <c r="U43" s="59"/>
      <c r="V43" s="59"/>
    </row>
    <row r="44" spans="1:22" ht="42.75" customHeight="1" x14ac:dyDescent="0.2">
      <c r="A44" s="56">
        <v>30</v>
      </c>
      <c r="B44" s="59">
        <v>32301</v>
      </c>
      <c r="C44" s="64" t="s">
        <v>130</v>
      </c>
      <c r="D44" s="64" t="s">
        <v>166</v>
      </c>
      <c r="E44" s="59" t="s">
        <v>77</v>
      </c>
      <c r="F44" s="59"/>
      <c r="G44" s="59" t="s">
        <v>78</v>
      </c>
      <c r="H44" s="72">
        <v>125000</v>
      </c>
      <c r="I44" s="59" t="s">
        <v>79</v>
      </c>
      <c r="J44" s="59">
        <v>1</v>
      </c>
      <c r="K44" s="59" t="s">
        <v>86</v>
      </c>
      <c r="L44" s="61">
        <f t="shared" si="1"/>
        <v>18102.37</v>
      </c>
      <c r="M44" s="62">
        <v>18102.37</v>
      </c>
      <c r="N44" s="56" t="s">
        <v>82</v>
      </c>
      <c r="O44" s="56"/>
      <c r="P44" s="59"/>
      <c r="Q44" s="59"/>
      <c r="R44" s="59">
        <f t="shared" si="6"/>
        <v>1</v>
      </c>
      <c r="S44" s="58" t="s">
        <v>83</v>
      </c>
      <c r="T44" s="59"/>
      <c r="U44" s="59"/>
      <c r="V44" s="59"/>
    </row>
    <row r="45" spans="1:22" ht="42.75" x14ac:dyDescent="0.2">
      <c r="A45" s="56">
        <v>31</v>
      </c>
      <c r="B45" s="59">
        <v>32501</v>
      </c>
      <c r="C45" s="59" t="s">
        <v>89</v>
      </c>
      <c r="D45" s="59" t="s">
        <v>150</v>
      </c>
      <c r="E45" s="59" t="s">
        <v>77</v>
      </c>
      <c r="F45" s="59"/>
      <c r="G45" s="59" t="s">
        <v>78</v>
      </c>
      <c r="H45" s="72">
        <v>100000</v>
      </c>
      <c r="I45" s="59" t="s">
        <v>79</v>
      </c>
      <c r="J45" s="59">
        <v>1</v>
      </c>
      <c r="K45" s="59" t="s">
        <v>86</v>
      </c>
      <c r="L45" s="61">
        <f t="shared" si="1"/>
        <v>17632</v>
      </c>
      <c r="M45" s="62">
        <v>17632</v>
      </c>
      <c r="N45" s="56" t="s">
        <v>82</v>
      </c>
      <c r="O45" s="56"/>
      <c r="P45" s="59"/>
      <c r="Q45" s="59"/>
      <c r="R45" s="59">
        <f t="shared" si="6"/>
        <v>1</v>
      </c>
      <c r="S45" s="58" t="s">
        <v>83</v>
      </c>
      <c r="T45" s="59"/>
      <c r="U45" s="59"/>
      <c r="V45" s="59"/>
    </row>
    <row r="46" spans="1:22" ht="42.75" x14ac:dyDescent="0.2">
      <c r="A46" s="56">
        <v>32</v>
      </c>
      <c r="B46" s="59">
        <v>32701</v>
      </c>
      <c r="C46" s="59" t="s">
        <v>182</v>
      </c>
      <c r="D46" s="59" t="s">
        <v>183</v>
      </c>
      <c r="E46" s="59" t="s">
        <v>77</v>
      </c>
      <c r="F46" s="59"/>
      <c r="G46" s="59" t="s">
        <v>78</v>
      </c>
      <c r="H46" s="72">
        <v>300000</v>
      </c>
      <c r="I46" s="59" t="s">
        <v>79</v>
      </c>
      <c r="J46" s="59">
        <v>1</v>
      </c>
      <c r="K46" s="59" t="s">
        <v>86</v>
      </c>
      <c r="L46" s="61">
        <v>398112</v>
      </c>
      <c r="M46" s="62">
        <v>398112</v>
      </c>
      <c r="N46" s="56" t="s">
        <v>82</v>
      </c>
      <c r="O46" s="56"/>
      <c r="P46" s="59"/>
      <c r="Q46" s="59"/>
      <c r="R46" s="59">
        <f t="shared" si="6"/>
        <v>1</v>
      </c>
      <c r="S46" s="58"/>
      <c r="T46" s="59"/>
      <c r="U46" s="59"/>
      <c r="V46" s="59"/>
    </row>
    <row r="47" spans="1:22" ht="42.75" x14ac:dyDescent="0.2">
      <c r="A47" s="56">
        <v>33</v>
      </c>
      <c r="B47" s="59">
        <v>32701</v>
      </c>
      <c r="C47" s="59" t="s">
        <v>182</v>
      </c>
      <c r="D47" s="59" t="s">
        <v>184</v>
      </c>
      <c r="E47" s="59" t="s">
        <v>77</v>
      </c>
      <c r="F47" s="59"/>
      <c r="G47" s="59" t="s">
        <v>78</v>
      </c>
      <c r="H47" s="72">
        <v>300000</v>
      </c>
      <c r="I47" s="59" t="s">
        <v>79</v>
      </c>
      <c r="J47" s="59">
        <v>1</v>
      </c>
      <c r="K47" s="59" t="s">
        <v>86</v>
      </c>
      <c r="L47" s="61">
        <v>221098.32</v>
      </c>
      <c r="M47" s="62">
        <v>221098.32</v>
      </c>
      <c r="N47" s="56" t="s">
        <v>82</v>
      </c>
      <c r="O47" s="56"/>
      <c r="P47" s="59"/>
      <c r="Q47" s="59"/>
      <c r="R47" s="59">
        <f t="shared" si="6"/>
        <v>1</v>
      </c>
      <c r="S47" s="58"/>
      <c r="T47" s="59"/>
      <c r="U47" s="59"/>
      <c r="V47" s="59"/>
    </row>
    <row r="48" spans="1:22" ht="42.75" x14ac:dyDescent="0.2">
      <c r="A48" s="56">
        <v>34</v>
      </c>
      <c r="B48" s="59">
        <v>33101</v>
      </c>
      <c r="C48" s="59" t="s">
        <v>90</v>
      </c>
      <c r="D48" s="59" t="s">
        <v>90</v>
      </c>
      <c r="E48" s="59" t="s">
        <v>77</v>
      </c>
      <c r="F48" s="59"/>
      <c r="G48" s="59" t="s">
        <v>78</v>
      </c>
      <c r="H48" s="63">
        <v>550000</v>
      </c>
      <c r="I48" s="59" t="s">
        <v>79</v>
      </c>
      <c r="J48" s="59">
        <v>1</v>
      </c>
      <c r="K48" s="59" t="s">
        <v>86</v>
      </c>
      <c r="L48" s="61">
        <f t="shared" si="1"/>
        <v>102350.55</v>
      </c>
      <c r="M48" s="62">
        <v>102350.55</v>
      </c>
      <c r="N48" s="56" t="s">
        <v>82</v>
      </c>
      <c r="O48" s="56"/>
      <c r="P48" s="59"/>
      <c r="Q48" s="59"/>
      <c r="R48" s="59">
        <f t="shared" si="6"/>
        <v>1</v>
      </c>
      <c r="S48" s="58" t="s">
        <v>83</v>
      </c>
      <c r="T48" s="59"/>
      <c r="U48" s="59"/>
      <c r="V48" s="59"/>
    </row>
    <row r="49" spans="1:22" ht="42.75" x14ac:dyDescent="0.2">
      <c r="A49" s="56">
        <v>35</v>
      </c>
      <c r="B49" s="59">
        <v>33301</v>
      </c>
      <c r="C49" s="59" t="s">
        <v>126</v>
      </c>
      <c r="D49" s="59" t="s">
        <v>126</v>
      </c>
      <c r="E49" s="59" t="s">
        <v>77</v>
      </c>
      <c r="F49" s="59"/>
      <c r="G49" s="59" t="s">
        <v>78</v>
      </c>
      <c r="H49" s="72">
        <v>180000</v>
      </c>
      <c r="I49" s="59" t="s">
        <v>79</v>
      </c>
      <c r="J49" s="59">
        <v>1</v>
      </c>
      <c r="K49" s="59" t="s">
        <v>86</v>
      </c>
      <c r="L49" s="61">
        <v>3510</v>
      </c>
      <c r="M49" s="62">
        <v>3510</v>
      </c>
      <c r="N49" s="56" t="s">
        <v>82</v>
      </c>
      <c r="O49" s="56"/>
      <c r="P49" s="59"/>
      <c r="Q49" s="59"/>
      <c r="R49" s="59">
        <f t="shared" si="6"/>
        <v>1</v>
      </c>
      <c r="S49" s="58"/>
      <c r="T49" s="59"/>
      <c r="U49" s="59"/>
      <c r="V49" s="59"/>
    </row>
    <row r="50" spans="1:22" ht="42.75" x14ac:dyDescent="0.2">
      <c r="A50" s="56">
        <v>36</v>
      </c>
      <c r="B50" s="59">
        <v>33401</v>
      </c>
      <c r="C50" s="59" t="s">
        <v>124</v>
      </c>
      <c r="D50" s="59" t="s">
        <v>185</v>
      </c>
      <c r="E50" s="59" t="s">
        <v>77</v>
      </c>
      <c r="F50" s="59"/>
      <c r="G50" s="59" t="s">
        <v>78</v>
      </c>
      <c r="H50" s="72">
        <v>125000</v>
      </c>
      <c r="I50" s="59" t="s">
        <v>79</v>
      </c>
      <c r="J50" s="59">
        <v>1</v>
      </c>
      <c r="K50" s="59" t="s">
        <v>86</v>
      </c>
      <c r="L50" s="61">
        <v>5452</v>
      </c>
      <c r="M50" s="62">
        <v>5452</v>
      </c>
      <c r="N50" s="56" t="s">
        <v>82</v>
      </c>
      <c r="O50" s="56"/>
      <c r="P50" s="59"/>
      <c r="Q50" s="59"/>
      <c r="R50" s="59">
        <f t="shared" si="6"/>
        <v>1</v>
      </c>
      <c r="S50" s="58"/>
      <c r="T50" s="59"/>
      <c r="U50" s="59"/>
      <c r="V50" s="59"/>
    </row>
    <row r="51" spans="1:22" ht="42.75" x14ac:dyDescent="0.2">
      <c r="A51" s="56">
        <v>37</v>
      </c>
      <c r="B51" s="59">
        <v>33801</v>
      </c>
      <c r="C51" s="59" t="s">
        <v>186</v>
      </c>
      <c r="D51" s="59" t="s">
        <v>186</v>
      </c>
      <c r="E51" s="59" t="s">
        <v>77</v>
      </c>
      <c r="F51" s="59"/>
      <c r="G51" s="59" t="s">
        <v>78</v>
      </c>
      <c r="H51" s="72">
        <v>700000</v>
      </c>
      <c r="I51" s="59" t="s">
        <v>79</v>
      </c>
      <c r="J51" s="59">
        <v>1</v>
      </c>
      <c r="K51" s="59" t="s">
        <v>86</v>
      </c>
      <c r="L51" s="61">
        <v>132356</v>
      </c>
      <c r="M51" s="62">
        <v>132356</v>
      </c>
      <c r="N51" s="56" t="s">
        <v>82</v>
      </c>
      <c r="O51" s="56"/>
      <c r="P51" s="59"/>
      <c r="Q51" s="59"/>
      <c r="R51" s="59">
        <f t="shared" si="6"/>
        <v>1</v>
      </c>
      <c r="S51" s="58"/>
      <c r="T51" s="59"/>
      <c r="U51" s="59"/>
      <c r="V51" s="59"/>
    </row>
    <row r="52" spans="1:22" ht="42.75" x14ac:dyDescent="0.2">
      <c r="A52" s="56">
        <v>38</v>
      </c>
      <c r="B52" s="59">
        <v>34101</v>
      </c>
      <c r="C52" s="59" t="s">
        <v>91</v>
      </c>
      <c r="D52" s="59" t="s">
        <v>91</v>
      </c>
      <c r="E52" s="59" t="s">
        <v>77</v>
      </c>
      <c r="F52" s="59"/>
      <c r="G52" s="59" t="s">
        <v>78</v>
      </c>
      <c r="H52" s="72">
        <v>125000</v>
      </c>
      <c r="I52" s="59" t="s">
        <v>79</v>
      </c>
      <c r="J52" s="59">
        <v>1</v>
      </c>
      <c r="K52" s="59" t="s">
        <v>86</v>
      </c>
      <c r="L52" s="61">
        <f t="shared" si="1"/>
        <v>7862.84</v>
      </c>
      <c r="M52" s="62">
        <v>7862.84</v>
      </c>
      <c r="N52" s="56" t="s">
        <v>82</v>
      </c>
      <c r="O52" s="56"/>
      <c r="P52" s="59"/>
      <c r="Q52" s="59"/>
      <c r="R52" s="59">
        <f t="shared" si="6"/>
        <v>1</v>
      </c>
      <c r="S52" s="58" t="s">
        <v>83</v>
      </c>
      <c r="T52" s="59"/>
      <c r="U52" s="59"/>
      <c r="V52" s="59"/>
    </row>
    <row r="53" spans="1:22" ht="42.75" x14ac:dyDescent="0.2">
      <c r="A53" s="56">
        <v>39</v>
      </c>
      <c r="B53" s="59">
        <v>35302</v>
      </c>
      <c r="C53" s="59" t="s">
        <v>118</v>
      </c>
      <c r="D53" s="59" t="s">
        <v>118</v>
      </c>
      <c r="E53" s="59" t="s">
        <v>77</v>
      </c>
      <c r="F53" s="59"/>
      <c r="G53" s="59" t="s">
        <v>78</v>
      </c>
      <c r="H53" s="72">
        <v>10000</v>
      </c>
      <c r="I53" s="59" t="s">
        <v>79</v>
      </c>
      <c r="J53" s="59">
        <v>1</v>
      </c>
      <c r="K53" s="59" t="s">
        <v>86</v>
      </c>
      <c r="L53" s="61">
        <f t="shared" si="1"/>
        <v>2524.16</v>
      </c>
      <c r="M53" s="62">
        <v>2524.16</v>
      </c>
      <c r="N53" s="56" t="s">
        <v>82</v>
      </c>
      <c r="O53" s="56"/>
      <c r="P53" s="59"/>
      <c r="Q53" s="59"/>
      <c r="R53" s="59">
        <f t="shared" si="6"/>
        <v>1</v>
      </c>
      <c r="S53" s="58" t="s">
        <v>83</v>
      </c>
      <c r="T53" s="59"/>
      <c r="U53" s="59"/>
      <c r="V53" s="59"/>
    </row>
    <row r="54" spans="1:22" ht="42.75" x14ac:dyDescent="0.2">
      <c r="A54" s="56">
        <v>40</v>
      </c>
      <c r="B54" s="59">
        <v>35801</v>
      </c>
      <c r="C54" s="59" t="s">
        <v>151</v>
      </c>
      <c r="D54" s="59" t="s">
        <v>152</v>
      </c>
      <c r="E54" s="59" t="s">
        <v>77</v>
      </c>
      <c r="F54" s="59"/>
      <c r="G54" s="59" t="s">
        <v>78</v>
      </c>
      <c r="H54" s="72">
        <v>1210000</v>
      </c>
      <c r="I54" s="59" t="s">
        <v>79</v>
      </c>
      <c r="J54" s="59">
        <v>1</v>
      </c>
      <c r="K54" s="59" t="s">
        <v>86</v>
      </c>
      <c r="L54" s="61">
        <v>218459.01</v>
      </c>
      <c r="M54" s="62">
        <v>218459.01</v>
      </c>
      <c r="N54" s="56" t="s">
        <v>82</v>
      </c>
      <c r="O54" s="56"/>
      <c r="P54" s="59"/>
      <c r="Q54" s="59"/>
      <c r="R54" s="59">
        <f t="shared" si="6"/>
        <v>1</v>
      </c>
      <c r="S54" s="58" t="s">
        <v>83</v>
      </c>
      <c r="T54" s="59"/>
      <c r="U54" s="59"/>
      <c r="V54" s="59"/>
    </row>
    <row r="55" spans="1:22" ht="42.75" x14ac:dyDescent="0.2">
      <c r="A55" s="56">
        <v>41</v>
      </c>
      <c r="B55" s="59">
        <v>35901</v>
      </c>
      <c r="C55" s="59" t="s">
        <v>104</v>
      </c>
      <c r="D55" s="59" t="s">
        <v>156</v>
      </c>
      <c r="E55" s="59" t="s">
        <v>77</v>
      </c>
      <c r="F55" s="59"/>
      <c r="G55" s="59" t="s">
        <v>78</v>
      </c>
      <c r="H55" s="72">
        <v>75000</v>
      </c>
      <c r="I55" s="59" t="s">
        <v>79</v>
      </c>
      <c r="J55" s="59">
        <v>1</v>
      </c>
      <c r="K55" s="59" t="s">
        <v>86</v>
      </c>
      <c r="L55" s="61">
        <f t="shared" ref="L55:L58" si="7">M55/J55</f>
        <v>9936</v>
      </c>
      <c r="M55" s="62">
        <v>9936</v>
      </c>
      <c r="N55" s="56" t="s">
        <v>82</v>
      </c>
      <c r="O55" s="56"/>
      <c r="P55" s="59"/>
      <c r="Q55" s="59"/>
      <c r="R55" s="59">
        <f t="shared" si="6"/>
        <v>1</v>
      </c>
      <c r="S55" s="58" t="s">
        <v>83</v>
      </c>
      <c r="T55" s="59"/>
      <c r="U55" s="59"/>
      <c r="V55" s="59"/>
    </row>
    <row r="56" spans="1:22" ht="42.75" x14ac:dyDescent="0.2">
      <c r="A56" s="56">
        <v>42</v>
      </c>
      <c r="B56" s="59">
        <v>37501</v>
      </c>
      <c r="C56" s="58" t="s">
        <v>107</v>
      </c>
      <c r="D56" s="59" t="s">
        <v>107</v>
      </c>
      <c r="E56" s="59" t="s">
        <v>77</v>
      </c>
      <c r="F56" s="59"/>
      <c r="G56" s="59" t="s">
        <v>78</v>
      </c>
      <c r="H56" s="72">
        <v>265000</v>
      </c>
      <c r="I56" s="59" t="s">
        <v>79</v>
      </c>
      <c r="J56" s="59">
        <v>1</v>
      </c>
      <c r="K56" s="59" t="s">
        <v>86</v>
      </c>
      <c r="L56" s="61">
        <f t="shared" si="7"/>
        <v>7950</v>
      </c>
      <c r="M56" s="62">
        <v>7950</v>
      </c>
      <c r="N56" s="56" t="s">
        <v>82</v>
      </c>
      <c r="O56" s="56"/>
      <c r="P56" s="59"/>
      <c r="Q56" s="59"/>
      <c r="R56" s="59">
        <f t="shared" si="6"/>
        <v>1</v>
      </c>
      <c r="S56" s="58" t="s">
        <v>83</v>
      </c>
      <c r="T56" s="59"/>
      <c r="U56" s="59"/>
      <c r="V56" s="59"/>
    </row>
    <row r="57" spans="1:22" ht="42.75" x14ac:dyDescent="0.2">
      <c r="A57" s="56">
        <v>43</v>
      </c>
      <c r="B57" s="59">
        <v>37502</v>
      </c>
      <c r="C57" s="58" t="s">
        <v>94</v>
      </c>
      <c r="D57" s="59" t="s">
        <v>94</v>
      </c>
      <c r="E57" s="59" t="s">
        <v>77</v>
      </c>
      <c r="F57" s="59"/>
      <c r="G57" s="59" t="s">
        <v>78</v>
      </c>
      <c r="H57" s="72">
        <v>100000</v>
      </c>
      <c r="I57" s="59" t="s">
        <v>79</v>
      </c>
      <c r="J57" s="59">
        <v>1</v>
      </c>
      <c r="K57" s="59" t="s">
        <v>86</v>
      </c>
      <c r="L57" s="61">
        <f t="shared" si="7"/>
        <v>6500</v>
      </c>
      <c r="M57" s="62">
        <v>6500</v>
      </c>
      <c r="N57" s="56" t="s">
        <v>82</v>
      </c>
      <c r="O57" s="56"/>
      <c r="P57" s="59"/>
      <c r="Q57" s="59"/>
      <c r="R57" s="59">
        <f t="shared" si="6"/>
        <v>1</v>
      </c>
      <c r="S57" s="58" t="s">
        <v>83</v>
      </c>
      <c r="T57" s="59"/>
      <c r="U57" s="59"/>
      <c r="V57" s="59"/>
    </row>
    <row r="58" spans="1:22" ht="42.75" x14ac:dyDescent="0.2">
      <c r="A58" s="56">
        <v>44</v>
      </c>
      <c r="B58" s="59">
        <v>37901</v>
      </c>
      <c r="C58" s="58" t="s">
        <v>95</v>
      </c>
      <c r="D58" s="59" t="s">
        <v>95</v>
      </c>
      <c r="E58" s="59" t="s">
        <v>77</v>
      </c>
      <c r="F58" s="59"/>
      <c r="G58" s="59" t="s">
        <v>78</v>
      </c>
      <c r="H58" s="63">
        <v>40180</v>
      </c>
      <c r="I58" s="59" t="s">
        <v>79</v>
      </c>
      <c r="J58" s="59">
        <v>1</v>
      </c>
      <c r="K58" s="59" t="s">
        <v>86</v>
      </c>
      <c r="L58" s="61">
        <f t="shared" si="7"/>
        <v>2073</v>
      </c>
      <c r="M58" s="62">
        <v>2073</v>
      </c>
      <c r="N58" s="56" t="s">
        <v>82</v>
      </c>
      <c r="O58" s="56"/>
      <c r="P58" s="59"/>
      <c r="Q58" s="59"/>
      <c r="R58" s="59">
        <f t="shared" si="6"/>
        <v>1</v>
      </c>
      <c r="S58" s="58" t="s">
        <v>83</v>
      </c>
      <c r="T58" s="59"/>
      <c r="U58" s="59"/>
      <c r="V58" s="59"/>
    </row>
    <row r="59" spans="1:22" ht="19.5" thickBot="1" x14ac:dyDescent="0.25">
      <c r="A59" s="29"/>
      <c r="B59" s="42"/>
      <c r="C59" s="31"/>
      <c r="D59" s="32"/>
      <c r="E59" s="32"/>
      <c r="F59" s="33"/>
      <c r="G59" s="33"/>
      <c r="H59" s="32"/>
      <c r="I59" s="32"/>
      <c r="J59" s="33"/>
      <c r="K59" s="33"/>
      <c r="L59" s="46"/>
      <c r="M59" s="65">
        <f>SUM(M15:M58)</f>
        <v>1479049.53</v>
      </c>
      <c r="N59" s="30"/>
      <c r="O59" s="49"/>
      <c r="P59" s="49"/>
      <c r="Q59" s="49"/>
      <c r="R59" s="50"/>
      <c r="S59" s="51"/>
      <c r="T59" s="49"/>
      <c r="U59" s="49"/>
      <c r="V59" s="52"/>
    </row>
    <row r="60" spans="1:22" x14ac:dyDescent="0.2">
      <c r="A60" s="24"/>
      <c r="B60" s="43"/>
      <c r="C60" s="25"/>
      <c r="D60" s="24"/>
      <c r="E60" s="24"/>
      <c r="F60" s="24"/>
      <c r="G60" s="24"/>
      <c r="H60" s="24"/>
      <c r="I60" s="24"/>
      <c r="J60" s="24"/>
      <c r="K60" s="24"/>
      <c r="L60" s="36"/>
      <c r="M60" s="36"/>
      <c r="N60" s="24"/>
      <c r="O60" s="24"/>
      <c r="P60" s="48"/>
      <c r="Q60" s="48"/>
      <c r="R60" s="48"/>
      <c r="S60" s="48"/>
      <c r="T60" s="48"/>
      <c r="U60" s="48"/>
      <c r="V60" s="48"/>
    </row>
    <row r="61" spans="1:22" x14ac:dyDescent="0.2">
      <c r="A61" s="24"/>
      <c r="B61" s="43"/>
      <c r="C61" s="25"/>
      <c r="D61" s="24"/>
      <c r="E61" s="24"/>
      <c r="F61" s="24"/>
      <c r="G61" s="24"/>
      <c r="H61" s="24"/>
      <c r="I61" s="24"/>
      <c r="J61" s="24"/>
      <c r="K61" s="24"/>
      <c r="L61" s="36"/>
      <c r="M61" s="36"/>
      <c r="N61" s="36"/>
      <c r="O61" s="24"/>
      <c r="P61" s="48"/>
      <c r="Q61" s="48"/>
      <c r="R61" s="48"/>
      <c r="S61" s="48"/>
      <c r="T61" s="48"/>
      <c r="U61" s="48"/>
      <c r="V61" s="48"/>
    </row>
    <row r="62" spans="1:22" ht="15" x14ac:dyDescent="0.25">
      <c r="A62" s="24"/>
      <c r="B62" s="43"/>
      <c r="C62" s="25"/>
      <c r="D62" s="24"/>
      <c r="E62" s="24"/>
      <c r="F62" s="24"/>
      <c r="G62" s="24"/>
      <c r="H62" s="24"/>
      <c r="I62" s="24"/>
      <c r="J62" s="24"/>
      <c r="K62" s="24"/>
      <c r="L62" s="36"/>
      <c r="M62" s="89"/>
      <c r="N62" s="88"/>
      <c r="O62" s="24"/>
      <c r="P62" s="48"/>
      <c r="Q62" s="48"/>
      <c r="R62" s="48"/>
      <c r="S62" s="48"/>
      <c r="T62" s="48"/>
      <c r="U62" s="48"/>
      <c r="V62" s="48"/>
    </row>
    <row r="63" spans="1:22" x14ac:dyDescent="0.2">
      <c r="A63" s="24"/>
      <c r="B63" s="43"/>
      <c r="C63" s="25"/>
      <c r="D63" s="24"/>
      <c r="E63" s="24"/>
      <c r="F63" s="24"/>
      <c r="G63" s="24"/>
      <c r="H63" s="24"/>
      <c r="I63" s="24"/>
      <c r="J63" s="24"/>
      <c r="K63" s="24"/>
      <c r="L63" s="36"/>
      <c r="M63" s="36"/>
      <c r="N63" s="88"/>
      <c r="O63" s="24"/>
      <c r="P63" s="48"/>
      <c r="Q63" s="48"/>
      <c r="R63" s="48"/>
      <c r="S63" s="48"/>
      <c r="T63" s="48"/>
      <c r="U63" s="48"/>
      <c r="V63" s="48"/>
    </row>
    <row r="64" spans="1:22" x14ac:dyDescent="0.2">
      <c r="A64" s="24"/>
      <c r="B64" s="35"/>
      <c r="C64" s="24"/>
      <c r="D64" s="24"/>
      <c r="E64" s="24"/>
      <c r="F64" s="24"/>
      <c r="G64" s="24"/>
      <c r="H64" s="24"/>
      <c r="I64" s="24"/>
      <c r="J64" s="24"/>
      <c r="K64" s="24"/>
      <c r="L64" s="36"/>
      <c r="M64" s="36"/>
      <c r="N64" s="24"/>
      <c r="O64" s="25"/>
      <c r="P64" s="53"/>
      <c r="Q64" s="53"/>
      <c r="R64" s="53"/>
      <c r="S64" s="48"/>
      <c r="T64" s="48"/>
      <c r="U64" s="48"/>
      <c r="V64" s="48"/>
    </row>
    <row r="65" spans="1:22" x14ac:dyDescent="0.2">
      <c r="A65" s="99" t="s">
        <v>65</v>
      </c>
      <c r="B65" s="99"/>
      <c r="C65" s="24"/>
      <c r="D65" s="24"/>
      <c r="E65" s="24"/>
      <c r="F65" s="24"/>
      <c r="G65" s="24"/>
      <c r="H65" s="24"/>
      <c r="I65" s="24"/>
      <c r="J65" s="24"/>
      <c r="K65" s="24"/>
      <c r="L65" s="36"/>
      <c r="M65" s="100"/>
      <c r="N65" s="99"/>
      <c r="O65" s="24"/>
      <c r="P65" s="101" t="s">
        <v>66</v>
      </c>
      <c r="Q65" s="101"/>
      <c r="R65" s="48"/>
      <c r="S65" s="48"/>
      <c r="T65" s="101"/>
      <c r="U65" s="101"/>
      <c r="V65" s="48"/>
    </row>
    <row r="66" spans="1:22" x14ac:dyDescent="0.2">
      <c r="A66" s="28"/>
      <c r="B66" s="44"/>
      <c r="C66" s="24"/>
      <c r="D66" s="24"/>
      <c r="E66" s="24"/>
      <c r="F66" s="24"/>
      <c r="G66" s="24"/>
      <c r="H66" s="24"/>
      <c r="I66" s="24"/>
      <c r="J66" s="24"/>
      <c r="K66" s="24"/>
      <c r="L66" s="36"/>
      <c r="M66" s="37"/>
      <c r="N66" s="28"/>
      <c r="O66" s="24"/>
      <c r="P66" s="54"/>
      <c r="Q66" s="54"/>
      <c r="R66" s="48"/>
      <c r="S66" s="48"/>
      <c r="T66" s="54"/>
      <c r="U66" s="54"/>
      <c r="V66" s="48"/>
    </row>
    <row r="67" spans="1:22" x14ac:dyDescent="0.2">
      <c r="A67" s="28"/>
      <c r="B67" s="44"/>
      <c r="C67" s="24"/>
      <c r="D67" s="24"/>
      <c r="E67" s="24"/>
      <c r="F67" s="24"/>
      <c r="G67" s="24"/>
      <c r="H67" s="24"/>
      <c r="I67" s="24"/>
      <c r="J67" s="24"/>
      <c r="K67" s="24"/>
      <c r="L67" s="36"/>
      <c r="M67" s="37"/>
      <c r="N67" s="37"/>
      <c r="O67" s="24"/>
      <c r="P67" s="54"/>
      <c r="Q67" s="54"/>
      <c r="R67" s="48"/>
      <c r="S67" s="48"/>
      <c r="T67" s="54"/>
      <c r="U67" s="54"/>
      <c r="V67" s="48"/>
    </row>
    <row r="68" spans="1:22" x14ac:dyDescent="0.2">
      <c r="A68" s="24"/>
      <c r="B68" s="35"/>
      <c r="C68" s="24"/>
      <c r="D68" s="24"/>
      <c r="E68" s="24"/>
      <c r="F68" s="24"/>
      <c r="G68" s="24"/>
      <c r="H68" s="24"/>
      <c r="I68" s="24"/>
      <c r="J68" s="24"/>
      <c r="K68" s="24"/>
      <c r="L68" s="36"/>
      <c r="M68" s="36"/>
      <c r="N68" s="24"/>
      <c r="O68" s="24"/>
      <c r="P68" s="48"/>
      <c r="Q68" s="48"/>
      <c r="R68" s="48"/>
      <c r="S68" s="48"/>
      <c r="T68" s="48"/>
      <c r="U68" s="48"/>
      <c r="V68" s="48"/>
    </row>
    <row r="69" spans="1:22" x14ac:dyDescent="0.2">
      <c r="A69" s="24"/>
      <c r="B69" s="35"/>
      <c r="C69" s="24"/>
      <c r="D69" s="24"/>
      <c r="E69" s="24"/>
      <c r="F69" s="24"/>
      <c r="G69" s="24"/>
      <c r="H69" s="24"/>
      <c r="I69" s="24"/>
      <c r="J69" s="24"/>
      <c r="K69" s="24"/>
      <c r="L69" s="36"/>
      <c r="M69" s="36"/>
      <c r="N69" s="24"/>
      <c r="O69" s="24"/>
      <c r="P69" s="48"/>
      <c r="Q69" s="48"/>
      <c r="R69" s="48"/>
      <c r="S69" s="48"/>
      <c r="T69" s="48"/>
      <c r="U69" s="48"/>
      <c r="V69" s="48"/>
    </row>
    <row r="70" spans="1:22" ht="12.75" customHeight="1" x14ac:dyDescent="0.2">
      <c r="A70" s="102"/>
      <c r="B70" s="102"/>
      <c r="C70" s="28"/>
      <c r="D70" s="28"/>
      <c r="E70" s="28"/>
      <c r="F70" s="28"/>
      <c r="G70" s="28"/>
      <c r="H70" s="28"/>
      <c r="I70" s="28"/>
      <c r="J70" s="28"/>
      <c r="K70" s="24"/>
      <c r="L70" s="36"/>
      <c r="M70" s="36"/>
      <c r="N70" s="24"/>
      <c r="O70" s="24"/>
      <c r="P70" s="104"/>
      <c r="Q70" s="104"/>
      <c r="R70" s="104"/>
      <c r="S70" s="48"/>
      <c r="T70" s="98"/>
      <c r="U70" s="98"/>
      <c r="V70" s="98"/>
    </row>
    <row r="71" spans="1:22" ht="50.25" customHeight="1" x14ac:dyDescent="0.2">
      <c r="A71" s="103"/>
      <c r="B71" s="103"/>
      <c r="C71" s="34"/>
      <c r="D71" s="34"/>
      <c r="E71" s="34"/>
      <c r="F71" s="34"/>
      <c r="G71" s="34"/>
      <c r="H71" s="34"/>
      <c r="I71" s="34"/>
      <c r="J71" s="34"/>
      <c r="K71" s="24"/>
      <c r="L71" s="36"/>
      <c r="M71" s="36"/>
      <c r="N71" s="24"/>
      <c r="O71" s="24"/>
      <c r="P71" s="104"/>
      <c r="Q71" s="104"/>
      <c r="R71" s="104"/>
      <c r="S71" s="48"/>
      <c r="T71" s="98"/>
      <c r="U71" s="98"/>
      <c r="V71" s="98"/>
    </row>
    <row r="72" spans="1:22" ht="12.75" customHeight="1" x14ac:dyDescent="0.2">
      <c r="A72" s="34"/>
      <c r="B72" s="45"/>
      <c r="C72" s="34"/>
      <c r="D72" s="34"/>
      <c r="E72" s="34"/>
      <c r="F72" s="34"/>
      <c r="G72" s="34"/>
      <c r="H72" s="34"/>
      <c r="I72" s="34"/>
      <c r="J72" s="34"/>
      <c r="K72" s="24"/>
      <c r="L72" s="36"/>
      <c r="M72" s="36"/>
      <c r="N72" s="24"/>
      <c r="O72" s="24"/>
      <c r="P72" s="104"/>
      <c r="Q72" s="104"/>
      <c r="R72" s="104"/>
      <c r="S72" s="48"/>
      <c r="T72" s="98"/>
      <c r="U72" s="98"/>
      <c r="V72" s="98"/>
    </row>
    <row r="73" spans="1:22" x14ac:dyDescent="0.2">
      <c r="A73" s="105"/>
      <c r="B73" s="105"/>
      <c r="C73" s="105"/>
      <c r="D73" s="105"/>
      <c r="E73" s="105"/>
      <c r="F73" s="105"/>
      <c r="G73" s="105"/>
      <c r="H73" s="105"/>
      <c r="I73" s="105"/>
      <c r="J73" s="105"/>
      <c r="K73" s="24"/>
      <c r="L73" s="36"/>
      <c r="M73" s="36"/>
      <c r="N73" s="24"/>
      <c r="O73" s="24"/>
      <c r="P73" s="98"/>
      <c r="Q73" s="98"/>
      <c r="R73" s="98"/>
      <c r="S73" s="48"/>
      <c r="T73" s="98"/>
      <c r="U73" s="98"/>
      <c r="V73" s="98"/>
    </row>
  </sheetData>
  <mergeCells count="45">
    <mergeCell ref="T73:V73"/>
    <mergeCell ref="A65:B65"/>
    <mergeCell ref="M65:N65"/>
    <mergeCell ref="T65:U65"/>
    <mergeCell ref="T70:V70"/>
    <mergeCell ref="T71:V71"/>
    <mergeCell ref="T72:V72"/>
    <mergeCell ref="A70:B70"/>
    <mergeCell ref="A71:B71"/>
    <mergeCell ref="P65:Q65"/>
    <mergeCell ref="P70:R70"/>
    <mergeCell ref="P73:R73"/>
    <mergeCell ref="P71:R72"/>
    <mergeCell ref="A73:J73"/>
    <mergeCell ref="O11:R12"/>
    <mergeCell ref="S11:U12"/>
    <mergeCell ref="V11:V14"/>
    <mergeCell ref="O13:O14"/>
    <mergeCell ref="P13:P14"/>
    <mergeCell ref="Q13:Q14"/>
    <mergeCell ref="R13:R14"/>
    <mergeCell ref="S13:S14"/>
    <mergeCell ref="T13:T14"/>
    <mergeCell ref="U13:U14"/>
    <mergeCell ref="A1:V1"/>
    <mergeCell ref="A2:V2"/>
    <mergeCell ref="A3:V3"/>
    <mergeCell ref="A4:V4"/>
    <mergeCell ref="A6:V6"/>
    <mergeCell ref="D7:R7"/>
    <mergeCell ref="A8:V8"/>
    <mergeCell ref="A11:A14"/>
    <mergeCell ref="B11:B14"/>
    <mergeCell ref="C11:C14"/>
    <mergeCell ref="D11:D14"/>
    <mergeCell ref="E11:E14"/>
    <mergeCell ref="F11:F14"/>
    <mergeCell ref="G11:G14"/>
    <mergeCell ref="H11:H14"/>
    <mergeCell ref="I11:I14"/>
    <mergeCell ref="J11:J14"/>
    <mergeCell ref="K11:K14"/>
    <mergeCell ref="L11:L14"/>
    <mergeCell ref="M11:M14"/>
    <mergeCell ref="N11:N14"/>
  </mergeCells>
  <phoneticPr fontId="15" type="noConversion"/>
  <pageMargins left="0.7" right="0.7" top="0.75" bottom="0.75" header="0.3" footer="0.3"/>
  <pageSetup scale="2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view="pageBreakPreview" topLeftCell="A55" zoomScaleNormal="100" zoomScaleSheetLayoutView="100" workbookViewId="0">
      <selection activeCell="C62" sqref="C62"/>
    </sheetView>
  </sheetViews>
  <sheetFormatPr baseColWidth="10" defaultColWidth="11.28515625" defaultRowHeight="12.75" x14ac:dyDescent="0.2"/>
  <cols>
    <col min="1" max="1" width="15.140625" style="66" customWidth="1"/>
    <col min="2" max="2" width="35.28515625" style="66" customWidth="1"/>
    <col min="3" max="3" width="14.85546875" style="66" bestFit="1" customWidth="1"/>
    <col min="4" max="15" width="13.85546875" style="66" bestFit="1" customWidth="1"/>
    <col min="16" max="16384" width="11.28515625" style="66"/>
  </cols>
  <sheetData>
    <row r="1" spans="1:15" s="85" customFormat="1" ht="19.5" customHeight="1" x14ac:dyDescent="0.25">
      <c r="B1" s="106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1:15" s="85" customFormat="1" ht="18" x14ac:dyDescent="0.25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s="85" customFormat="1" ht="18" x14ac:dyDescent="0.25"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5" s="85" customFormat="1" ht="18" x14ac:dyDescent="0.25"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</row>
    <row r="5" spans="1:15" s="85" customFormat="1" ht="14.25" customHeight="1" x14ac:dyDescent="0.25"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</row>
    <row r="6" spans="1:15" s="85" customFormat="1" ht="18" x14ac:dyDescent="0.25">
      <c r="B6" s="107" t="s">
        <v>75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</row>
    <row r="7" spans="1:15" s="85" customFormat="1" ht="9" customHeight="1" x14ac:dyDescent="0.25"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</row>
    <row r="8" spans="1:15" s="85" customFormat="1" ht="12.75" customHeight="1" thickBot="1" x14ac:dyDescent="0.3"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</row>
    <row r="9" spans="1:15" s="80" customFormat="1" ht="33" customHeight="1" thickTop="1" thickBot="1" x14ac:dyDescent="0.3">
      <c r="A9" s="84" t="s">
        <v>52</v>
      </c>
      <c r="B9" s="83" t="s">
        <v>1</v>
      </c>
      <c r="C9" s="82" t="s">
        <v>2</v>
      </c>
      <c r="D9" s="82" t="s">
        <v>3</v>
      </c>
      <c r="E9" s="82" t="s">
        <v>4</v>
      </c>
      <c r="F9" s="82" t="s">
        <v>5</v>
      </c>
      <c r="G9" s="82" t="s">
        <v>6</v>
      </c>
      <c r="H9" s="82" t="s">
        <v>7</v>
      </c>
      <c r="I9" s="82" t="s">
        <v>8</v>
      </c>
      <c r="J9" s="82" t="s">
        <v>9</v>
      </c>
      <c r="K9" s="82" t="s">
        <v>10</v>
      </c>
      <c r="L9" s="82" t="s">
        <v>11</v>
      </c>
      <c r="M9" s="82" t="s">
        <v>12</v>
      </c>
      <c r="N9" s="82" t="s">
        <v>13</v>
      </c>
      <c r="O9" s="81" t="s">
        <v>14</v>
      </c>
    </row>
    <row r="10" spans="1:15" ht="30" customHeight="1" thickTop="1" x14ac:dyDescent="0.2">
      <c r="A10" s="79">
        <v>2000</v>
      </c>
      <c r="B10" s="76" t="s">
        <v>15</v>
      </c>
      <c r="C10" s="75">
        <f>SUM(C11:C38)</f>
        <v>2027584</v>
      </c>
      <c r="D10" s="75">
        <f>C10/12</f>
        <v>168965.33333333334</v>
      </c>
      <c r="E10" s="75">
        <f t="shared" ref="E10:O10" si="0">D10</f>
        <v>168965.33333333334</v>
      </c>
      <c r="F10" s="75">
        <f t="shared" si="0"/>
        <v>168965.33333333334</v>
      </c>
      <c r="G10" s="75">
        <f t="shared" si="0"/>
        <v>168965.33333333334</v>
      </c>
      <c r="H10" s="75">
        <f t="shared" si="0"/>
        <v>168965.33333333334</v>
      </c>
      <c r="I10" s="75">
        <f t="shared" si="0"/>
        <v>168965.33333333334</v>
      </c>
      <c r="J10" s="75">
        <f t="shared" si="0"/>
        <v>168965.33333333334</v>
      </c>
      <c r="K10" s="75">
        <f t="shared" si="0"/>
        <v>168965.33333333334</v>
      </c>
      <c r="L10" s="75">
        <f t="shared" si="0"/>
        <v>168965.33333333334</v>
      </c>
      <c r="M10" s="75">
        <f t="shared" si="0"/>
        <v>168965.33333333334</v>
      </c>
      <c r="N10" s="75">
        <f t="shared" si="0"/>
        <v>168965.33333333334</v>
      </c>
      <c r="O10" s="75">
        <f t="shared" si="0"/>
        <v>168965.33333333334</v>
      </c>
    </row>
    <row r="11" spans="1:15" ht="30" customHeight="1" x14ac:dyDescent="0.2">
      <c r="A11" s="74">
        <v>21101</v>
      </c>
      <c r="B11" s="73" t="s">
        <v>68</v>
      </c>
      <c r="C11" s="72">
        <v>180000</v>
      </c>
      <c r="D11" s="72">
        <f>C11/12</f>
        <v>15000</v>
      </c>
      <c r="E11" s="72">
        <f t="shared" ref="E11:O11" si="1">D11</f>
        <v>15000</v>
      </c>
      <c r="F11" s="72">
        <f t="shared" si="1"/>
        <v>15000</v>
      </c>
      <c r="G11" s="72">
        <f t="shared" si="1"/>
        <v>15000</v>
      </c>
      <c r="H11" s="72">
        <f t="shared" si="1"/>
        <v>15000</v>
      </c>
      <c r="I11" s="72">
        <f t="shared" si="1"/>
        <v>15000</v>
      </c>
      <c r="J11" s="72">
        <f t="shared" si="1"/>
        <v>15000</v>
      </c>
      <c r="K11" s="72">
        <f t="shared" si="1"/>
        <v>15000</v>
      </c>
      <c r="L11" s="72">
        <f t="shared" si="1"/>
        <v>15000</v>
      </c>
      <c r="M11" s="72">
        <f t="shared" si="1"/>
        <v>15000</v>
      </c>
      <c r="N11" s="72">
        <f t="shared" si="1"/>
        <v>15000</v>
      </c>
      <c r="O11" s="72">
        <f t="shared" si="1"/>
        <v>15000</v>
      </c>
    </row>
    <row r="12" spans="1:15" ht="30" customHeight="1" x14ac:dyDescent="0.2">
      <c r="A12" s="74">
        <v>21201</v>
      </c>
      <c r="B12" s="73" t="s">
        <v>147</v>
      </c>
      <c r="C12" s="72">
        <v>10000</v>
      </c>
      <c r="D12" s="72">
        <v>833.33299999999997</v>
      </c>
      <c r="E12" s="72">
        <v>833.33299999999997</v>
      </c>
      <c r="F12" s="72">
        <v>833.33299999999997</v>
      </c>
      <c r="G12" s="72">
        <v>833.33299999999997</v>
      </c>
      <c r="H12" s="72">
        <v>833.33299999999997</v>
      </c>
      <c r="I12" s="72">
        <v>833.33299999999997</v>
      </c>
      <c r="J12" s="72">
        <v>833.33299999999997</v>
      </c>
      <c r="K12" s="72">
        <v>833.33299999999997</v>
      </c>
      <c r="L12" s="72">
        <v>833.33299999999997</v>
      </c>
      <c r="M12" s="72">
        <v>833.33299999999997</v>
      </c>
      <c r="N12" s="72">
        <v>833.33299999999997</v>
      </c>
      <c r="O12" s="72">
        <v>833.33299999999997</v>
      </c>
    </row>
    <row r="13" spans="1:15" ht="44.85" customHeight="1" x14ac:dyDescent="0.2">
      <c r="A13" s="74">
        <v>21401</v>
      </c>
      <c r="B13" s="73" t="s">
        <v>67</v>
      </c>
      <c r="C13" s="72">
        <v>17500</v>
      </c>
      <c r="D13" s="72">
        <f t="shared" ref="D13:D57" si="2">C13/12</f>
        <v>1458.3333333333333</v>
      </c>
      <c r="E13" s="72">
        <f t="shared" ref="E13:O13" si="3">D13</f>
        <v>1458.3333333333333</v>
      </c>
      <c r="F13" s="72">
        <f t="shared" si="3"/>
        <v>1458.3333333333333</v>
      </c>
      <c r="G13" s="72">
        <f t="shared" si="3"/>
        <v>1458.3333333333333</v>
      </c>
      <c r="H13" s="72">
        <f t="shared" si="3"/>
        <v>1458.3333333333333</v>
      </c>
      <c r="I13" s="72">
        <f t="shared" si="3"/>
        <v>1458.3333333333333</v>
      </c>
      <c r="J13" s="72">
        <f t="shared" si="3"/>
        <v>1458.3333333333333</v>
      </c>
      <c r="K13" s="72">
        <f t="shared" si="3"/>
        <v>1458.3333333333333</v>
      </c>
      <c r="L13" s="72">
        <f t="shared" si="3"/>
        <v>1458.3333333333333</v>
      </c>
      <c r="M13" s="72">
        <f t="shared" si="3"/>
        <v>1458.3333333333333</v>
      </c>
      <c r="N13" s="72">
        <f t="shared" si="3"/>
        <v>1458.3333333333333</v>
      </c>
      <c r="O13" s="72">
        <f t="shared" si="3"/>
        <v>1458.3333333333333</v>
      </c>
    </row>
    <row r="14" spans="1:15" ht="30" customHeight="1" x14ac:dyDescent="0.2">
      <c r="A14" s="74">
        <v>21601</v>
      </c>
      <c r="B14" s="73" t="s">
        <v>47</v>
      </c>
      <c r="C14" s="72">
        <v>180000</v>
      </c>
      <c r="D14" s="72">
        <f t="shared" si="2"/>
        <v>15000</v>
      </c>
      <c r="E14" s="72">
        <f t="shared" ref="E14:O14" si="4">D14</f>
        <v>15000</v>
      </c>
      <c r="F14" s="72">
        <f t="shared" si="4"/>
        <v>15000</v>
      </c>
      <c r="G14" s="72">
        <f t="shared" si="4"/>
        <v>15000</v>
      </c>
      <c r="H14" s="72">
        <f t="shared" si="4"/>
        <v>15000</v>
      </c>
      <c r="I14" s="72">
        <f t="shared" si="4"/>
        <v>15000</v>
      </c>
      <c r="J14" s="72">
        <f t="shared" si="4"/>
        <v>15000</v>
      </c>
      <c r="K14" s="72">
        <f t="shared" si="4"/>
        <v>15000</v>
      </c>
      <c r="L14" s="72">
        <f t="shared" si="4"/>
        <v>15000</v>
      </c>
      <c r="M14" s="72">
        <f t="shared" si="4"/>
        <v>15000</v>
      </c>
      <c r="N14" s="72">
        <f t="shared" si="4"/>
        <v>15000</v>
      </c>
      <c r="O14" s="72">
        <f t="shared" si="4"/>
        <v>15000</v>
      </c>
    </row>
    <row r="15" spans="1:15" ht="30" customHeight="1" x14ac:dyDescent="0.2">
      <c r="A15" s="74">
        <v>21701</v>
      </c>
      <c r="B15" s="73" t="s">
        <v>146</v>
      </c>
      <c r="C15" s="72">
        <v>65000</v>
      </c>
      <c r="D15" s="72">
        <f t="shared" si="2"/>
        <v>5416.666666666667</v>
      </c>
      <c r="E15" s="72">
        <f t="shared" ref="E15:O15" si="5">D15</f>
        <v>5416.666666666667</v>
      </c>
      <c r="F15" s="72">
        <f t="shared" si="5"/>
        <v>5416.666666666667</v>
      </c>
      <c r="G15" s="72">
        <f t="shared" si="5"/>
        <v>5416.666666666667</v>
      </c>
      <c r="H15" s="72">
        <f t="shared" si="5"/>
        <v>5416.666666666667</v>
      </c>
      <c r="I15" s="72">
        <f t="shared" si="5"/>
        <v>5416.666666666667</v>
      </c>
      <c r="J15" s="72">
        <f t="shared" si="5"/>
        <v>5416.666666666667</v>
      </c>
      <c r="K15" s="72">
        <f t="shared" si="5"/>
        <v>5416.666666666667</v>
      </c>
      <c r="L15" s="72">
        <f t="shared" si="5"/>
        <v>5416.666666666667</v>
      </c>
      <c r="M15" s="72">
        <f t="shared" si="5"/>
        <v>5416.666666666667</v>
      </c>
      <c r="N15" s="72">
        <f t="shared" si="5"/>
        <v>5416.666666666667</v>
      </c>
      <c r="O15" s="72">
        <f t="shared" si="5"/>
        <v>5416.666666666667</v>
      </c>
    </row>
    <row r="16" spans="1:15" ht="30" customHeight="1" x14ac:dyDescent="0.2">
      <c r="A16" s="74">
        <v>21702</v>
      </c>
      <c r="B16" s="73" t="s">
        <v>145</v>
      </c>
      <c r="C16" s="72">
        <v>210000</v>
      </c>
      <c r="D16" s="72">
        <f t="shared" si="2"/>
        <v>17500</v>
      </c>
      <c r="E16" s="72">
        <f t="shared" ref="E16:O16" si="6">D16</f>
        <v>17500</v>
      </c>
      <c r="F16" s="72">
        <f t="shared" si="6"/>
        <v>17500</v>
      </c>
      <c r="G16" s="72">
        <f t="shared" si="6"/>
        <v>17500</v>
      </c>
      <c r="H16" s="72">
        <f t="shared" si="6"/>
        <v>17500</v>
      </c>
      <c r="I16" s="72">
        <f t="shared" si="6"/>
        <v>17500</v>
      </c>
      <c r="J16" s="72">
        <f t="shared" si="6"/>
        <v>17500</v>
      </c>
      <c r="K16" s="72">
        <f t="shared" si="6"/>
        <v>17500</v>
      </c>
      <c r="L16" s="72">
        <f t="shared" si="6"/>
        <v>17500</v>
      </c>
      <c r="M16" s="72">
        <f t="shared" si="6"/>
        <v>17500</v>
      </c>
      <c r="N16" s="72">
        <f t="shared" si="6"/>
        <v>17500</v>
      </c>
      <c r="O16" s="72">
        <f t="shared" si="6"/>
        <v>17500</v>
      </c>
    </row>
    <row r="17" spans="1:15" ht="30" customHeight="1" x14ac:dyDescent="0.2">
      <c r="A17" s="74">
        <v>22101</v>
      </c>
      <c r="B17" s="73" t="s">
        <v>69</v>
      </c>
      <c r="C17" s="72">
        <v>85000</v>
      </c>
      <c r="D17" s="72">
        <f t="shared" si="2"/>
        <v>7083.333333333333</v>
      </c>
      <c r="E17" s="72">
        <f t="shared" ref="E17:O17" si="7">D17</f>
        <v>7083.333333333333</v>
      </c>
      <c r="F17" s="72">
        <f t="shared" si="7"/>
        <v>7083.333333333333</v>
      </c>
      <c r="G17" s="72">
        <f t="shared" si="7"/>
        <v>7083.333333333333</v>
      </c>
      <c r="H17" s="72">
        <f t="shared" si="7"/>
        <v>7083.333333333333</v>
      </c>
      <c r="I17" s="72">
        <f t="shared" si="7"/>
        <v>7083.333333333333</v>
      </c>
      <c r="J17" s="72">
        <f t="shared" si="7"/>
        <v>7083.333333333333</v>
      </c>
      <c r="K17" s="72">
        <f t="shared" si="7"/>
        <v>7083.333333333333</v>
      </c>
      <c r="L17" s="72">
        <f t="shared" si="7"/>
        <v>7083.333333333333</v>
      </c>
      <c r="M17" s="72">
        <f t="shared" si="7"/>
        <v>7083.333333333333</v>
      </c>
      <c r="N17" s="72">
        <f t="shared" si="7"/>
        <v>7083.333333333333</v>
      </c>
      <c r="O17" s="72">
        <f t="shared" si="7"/>
        <v>7083.333333333333</v>
      </c>
    </row>
    <row r="18" spans="1:15" ht="30" customHeight="1" x14ac:dyDescent="0.2">
      <c r="A18" s="74">
        <v>22106</v>
      </c>
      <c r="B18" s="73" t="s">
        <v>53</v>
      </c>
      <c r="C18" s="72">
        <v>35000</v>
      </c>
      <c r="D18" s="72">
        <f t="shared" si="2"/>
        <v>2916.6666666666665</v>
      </c>
      <c r="E18" s="72">
        <f t="shared" ref="E18:O18" si="8">D18</f>
        <v>2916.6666666666665</v>
      </c>
      <c r="F18" s="72">
        <f t="shared" si="8"/>
        <v>2916.6666666666665</v>
      </c>
      <c r="G18" s="72">
        <f t="shared" si="8"/>
        <v>2916.6666666666665</v>
      </c>
      <c r="H18" s="72">
        <f t="shared" si="8"/>
        <v>2916.6666666666665</v>
      </c>
      <c r="I18" s="72">
        <f t="shared" si="8"/>
        <v>2916.6666666666665</v>
      </c>
      <c r="J18" s="72">
        <f t="shared" si="8"/>
        <v>2916.6666666666665</v>
      </c>
      <c r="K18" s="72">
        <f t="shared" si="8"/>
        <v>2916.6666666666665</v>
      </c>
      <c r="L18" s="72">
        <f t="shared" si="8"/>
        <v>2916.6666666666665</v>
      </c>
      <c r="M18" s="72">
        <f t="shared" si="8"/>
        <v>2916.6666666666665</v>
      </c>
      <c r="N18" s="72">
        <f t="shared" si="8"/>
        <v>2916.6666666666665</v>
      </c>
      <c r="O18" s="72">
        <f t="shared" si="8"/>
        <v>2916.6666666666665</v>
      </c>
    </row>
    <row r="19" spans="1:15" ht="30" customHeight="1" x14ac:dyDescent="0.2">
      <c r="A19" s="74">
        <v>22301</v>
      </c>
      <c r="B19" s="73" t="s">
        <v>70</v>
      </c>
      <c r="C19" s="72">
        <v>15000</v>
      </c>
      <c r="D19" s="72">
        <f t="shared" si="2"/>
        <v>1250</v>
      </c>
      <c r="E19" s="72">
        <f t="shared" ref="E19:O19" si="9">D19</f>
        <v>1250</v>
      </c>
      <c r="F19" s="72">
        <f t="shared" si="9"/>
        <v>1250</v>
      </c>
      <c r="G19" s="72">
        <f t="shared" si="9"/>
        <v>1250</v>
      </c>
      <c r="H19" s="72">
        <f t="shared" si="9"/>
        <v>1250</v>
      </c>
      <c r="I19" s="72">
        <f t="shared" si="9"/>
        <v>1250</v>
      </c>
      <c r="J19" s="72">
        <f t="shared" si="9"/>
        <v>1250</v>
      </c>
      <c r="K19" s="72">
        <f t="shared" si="9"/>
        <v>1250</v>
      </c>
      <c r="L19" s="72">
        <f t="shared" si="9"/>
        <v>1250</v>
      </c>
      <c r="M19" s="72">
        <f t="shared" si="9"/>
        <v>1250</v>
      </c>
      <c r="N19" s="72">
        <f t="shared" si="9"/>
        <v>1250</v>
      </c>
      <c r="O19" s="72">
        <f t="shared" si="9"/>
        <v>1250</v>
      </c>
    </row>
    <row r="20" spans="1:15" ht="30" customHeight="1" x14ac:dyDescent="0.2">
      <c r="A20" s="74">
        <v>24201</v>
      </c>
      <c r="B20" s="73" t="s">
        <v>144</v>
      </c>
      <c r="C20" s="72">
        <v>15000</v>
      </c>
      <c r="D20" s="72">
        <f t="shared" si="2"/>
        <v>1250</v>
      </c>
      <c r="E20" s="72">
        <f t="shared" ref="E20:O20" si="10">D20</f>
        <v>1250</v>
      </c>
      <c r="F20" s="72">
        <f t="shared" si="10"/>
        <v>1250</v>
      </c>
      <c r="G20" s="72">
        <f t="shared" si="10"/>
        <v>1250</v>
      </c>
      <c r="H20" s="72">
        <f t="shared" si="10"/>
        <v>1250</v>
      </c>
      <c r="I20" s="72">
        <f t="shared" si="10"/>
        <v>1250</v>
      </c>
      <c r="J20" s="72">
        <f t="shared" si="10"/>
        <v>1250</v>
      </c>
      <c r="K20" s="72">
        <f t="shared" si="10"/>
        <v>1250</v>
      </c>
      <c r="L20" s="72">
        <f t="shared" si="10"/>
        <v>1250</v>
      </c>
      <c r="M20" s="72">
        <f t="shared" si="10"/>
        <v>1250</v>
      </c>
      <c r="N20" s="72">
        <f t="shared" si="10"/>
        <v>1250</v>
      </c>
      <c r="O20" s="72">
        <f t="shared" si="10"/>
        <v>1250</v>
      </c>
    </row>
    <row r="21" spans="1:15" ht="30" customHeight="1" x14ac:dyDescent="0.2">
      <c r="A21" s="74">
        <v>24301</v>
      </c>
      <c r="B21" s="73" t="s">
        <v>143</v>
      </c>
      <c r="C21" s="72">
        <v>100000</v>
      </c>
      <c r="D21" s="72">
        <f t="shared" si="2"/>
        <v>8333.3333333333339</v>
      </c>
      <c r="E21" s="72">
        <f t="shared" ref="E21:O21" si="11">D21</f>
        <v>8333.3333333333339</v>
      </c>
      <c r="F21" s="72">
        <f t="shared" si="11"/>
        <v>8333.3333333333339</v>
      </c>
      <c r="G21" s="72">
        <f t="shared" si="11"/>
        <v>8333.3333333333339</v>
      </c>
      <c r="H21" s="72">
        <f t="shared" si="11"/>
        <v>8333.3333333333339</v>
      </c>
      <c r="I21" s="72">
        <f t="shared" si="11"/>
        <v>8333.3333333333339</v>
      </c>
      <c r="J21" s="72">
        <f t="shared" si="11"/>
        <v>8333.3333333333339</v>
      </c>
      <c r="K21" s="72">
        <f t="shared" si="11"/>
        <v>8333.3333333333339</v>
      </c>
      <c r="L21" s="72">
        <f t="shared" si="11"/>
        <v>8333.3333333333339</v>
      </c>
      <c r="M21" s="72">
        <f t="shared" si="11"/>
        <v>8333.3333333333339</v>
      </c>
      <c r="N21" s="72">
        <f t="shared" si="11"/>
        <v>8333.3333333333339</v>
      </c>
      <c r="O21" s="72">
        <f t="shared" si="11"/>
        <v>8333.3333333333339</v>
      </c>
    </row>
    <row r="22" spans="1:15" ht="30" customHeight="1" x14ac:dyDescent="0.2">
      <c r="A22" s="74">
        <v>24401</v>
      </c>
      <c r="B22" s="73" t="s">
        <v>142</v>
      </c>
      <c r="C22" s="72">
        <v>18100</v>
      </c>
      <c r="D22" s="72">
        <f t="shared" si="2"/>
        <v>1508.3333333333333</v>
      </c>
      <c r="E22" s="72">
        <f t="shared" ref="E22:O22" si="12">D22</f>
        <v>1508.3333333333333</v>
      </c>
      <c r="F22" s="72">
        <f t="shared" si="12"/>
        <v>1508.3333333333333</v>
      </c>
      <c r="G22" s="72">
        <f t="shared" si="12"/>
        <v>1508.3333333333333</v>
      </c>
      <c r="H22" s="72">
        <f t="shared" si="12"/>
        <v>1508.3333333333333</v>
      </c>
      <c r="I22" s="72">
        <f t="shared" si="12"/>
        <v>1508.3333333333333</v>
      </c>
      <c r="J22" s="72">
        <f t="shared" si="12"/>
        <v>1508.3333333333333</v>
      </c>
      <c r="K22" s="72">
        <f t="shared" si="12"/>
        <v>1508.3333333333333</v>
      </c>
      <c r="L22" s="72">
        <f t="shared" si="12"/>
        <v>1508.3333333333333</v>
      </c>
      <c r="M22" s="72">
        <f t="shared" si="12"/>
        <v>1508.3333333333333</v>
      </c>
      <c r="N22" s="72">
        <f t="shared" si="12"/>
        <v>1508.3333333333333</v>
      </c>
      <c r="O22" s="72">
        <f t="shared" si="12"/>
        <v>1508.3333333333333</v>
      </c>
    </row>
    <row r="23" spans="1:15" ht="30" customHeight="1" x14ac:dyDescent="0.2">
      <c r="A23" s="74">
        <v>24601</v>
      </c>
      <c r="B23" s="73" t="s">
        <v>141</v>
      </c>
      <c r="C23" s="72">
        <v>150000</v>
      </c>
      <c r="D23" s="72">
        <f t="shared" si="2"/>
        <v>12500</v>
      </c>
      <c r="E23" s="72">
        <f t="shared" ref="E23:O23" si="13">D23</f>
        <v>12500</v>
      </c>
      <c r="F23" s="72">
        <f t="shared" si="13"/>
        <v>12500</v>
      </c>
      <c r="G23" s="72">
        <f t="shared" si="13"/>
        <v>12500</v>
      </c>
      <c r="H23" s="72">
        <f t="shared" si="13"/>
        <v>12500</v>
      </c>
      <c r="I23" s="72">
        <f t="shared" si="13"/>
        <v>12500</v>
      </c>
      <c r="J23" s="72">
        <f t="shared" si="13"/>
        <v>12500</v>
      </c>
      <c r="K23" s="72">
        <f t="shared" si="13"/>
        <v>12500</v>
      </c>
      <c r="L23" s="72">
        <f t="shared" si="13"/>
        <v>12500</v>
      </c>
      <c r="M23" s="72">
        <f t="shared" si="13"/>
        <v>12500</v>
      </c>
      <c r="N23" s="72">
        <f t="shared" si="13"/>
        <v>12500</v>
      </c>
      <c r="O23" s="72">
        <f t="shared" si="13"/>
        <v>12500</v>
      </c>
    </row>
    <row r="24" spans="1:15" ht="30" customHeight="1" x14ac:dyDescent="0.2">
      <c r="A24" s="74">
        <v>24701</v>
      </c>
      <c r="B24" s="73" t="s">
        <v>84</v>
      </c>
      <c r="C24" s="72">
        <v>80000</v>
      </c>
      <c r="D24" s="72">
        <f t="shared" si="2"/>
        <v>6666.666666666667</v>
      </c>
      <c r="E24" s="72">
        <f t="shared" ref="E24:O24" si="14">D24</f>
        <v>6666.666666666667</v>
      </c>
      <c r="F24" s="72">
        <f t="shared" si="14"/>
        <v>6666.666666666667</v>
      </c>
      <c r="G24" s="72">
        <f t="shared" si="14"/>
        <v>6666.666666666667</v>
      </c>
      <c r="H24" s="72">
        <f t="shared" si="14"/>
        <v>6666.666666666667</v>
      </c>
      <c r="I24" s="72">
        <f t="shared" si="14"/>
        <v>6666.666666666667</v>
      </c>
      <c r="J24" s="72">
        <f t="shared" si="14"/>
        <v>6666.666666666667</v>
      </c>
      <c r="K24" s="72">
        <f t="shared" si="14"/>
        <v>6666.666666666667</v>
      </c>
      <c r="L24" s="72">
        <f t="shared" si="14"/>
        <v>6666.666666666667</v>
      </c>
      <c r="M24" s="72">
        <f t="shared" si="14"/>
        <v>6666.666666666667</v>
      </c>
      <c r="N24" s="72">
        <f t="shared" si="14"/>
        <v>6666.666666666667</v>
      </c>
      <c r="O24" s="72">
        <f t="shared" si="14"/>
        <v>6666.666666666667</v>
      </c>
    </row>
    <row r="25" spans="1:15" ht="30" customHeight="1" x14ac:dyDescent="0.2">
      <c r="A25" s="74">
        <v>24901</v>
      </c>
      <c r="B25" s="73" t="s">
        <v>85</v>
      </c>
      <c r="C25" s="72">
        <v>150000</v>
      </c>
      <c r="D25" s="72">
        <f t="shared" si="2"/>
        <v>12500</v>
      </c>
      <c r="E25" s="72">
        <f t="shared" ref="E25:O25" si="15">D25</f>
        <v>12500</v>
      </c>
      <c r="F25" s="72">
        <f t="shared" si="15"/>
        <v>12500</v>
      </c>
      <c r="G25" s="72">
        <f t="shared" si="15"/>
        <v>12500</v>
      </c>
      <c r="H25" s="72">
        <f t="shared" si="15"/>
        <v>12500</v>
      </c>
      <c r="I25" s="72">
        <f t="shared" si="15"/>
        <v>12500</v>
      </c>
      <c r="J25" s="72">
        <f t="shared" si="15"/>
        <v>12500</v>
      </c>
      <c r="K25" s="72">
        <f t="shared" si="15"/>
        <v>12500</v>
      </c>
      <c r="L25" s="72">
        <f t="shared" si="15"/>
        <v>12500</v>
      </c>
      <c r="M25" s="72">
        <f t="shared" si="15"/>
        <v>12500</v>
      </c>
      <c r="N25" s="72">
        <f t="shared" si="15"/>
        <v>12500</v>
      </c>
      <c r="O25" s="72">
        <f t="shared" si="15"/>
        <v>12500</v>
      </c>
    </row>
    <row r="26" spans="1:15" ht="30" customHeight="1" x14ac:dyDescent="0.2">
      <c r="A26" s="74">
        <v>25301</v>
      </c>
      <c r="B26" s="73" t="s">
        <v>140</v>
      </c>
      <c r="C26" s="72">
        <v>32000</v>
      </c>
      <c r="D26" s="72">
        <f t="shared" si="2"/>
        <v>2666.6666666666665</v>
      </c>
      <c r="E26" s="72">
        <f t="shared" ref="E26:O26" si="16">D26</f>
        <v>2666.6666666666665</v>
      </c>
      <c r="F26" s="72">
        <f t="shared" si="16"/>
        <v>2666.6666666666665</v>
      </c>
      <c r="G26" s="72">
        <f t="shared" si="16"/>
        <v>2666.6666666666665</v>
      </c>
      <c r="H26" s="72">
        <f t="shared" si="16"/>
        <v>2666.6666666666665</v>
      </c>
      <c r="I26" s="72">
        <f t="shared" si="16"/>
        <v>2666.6666666666665</v>
      </c>
      <c r="J26" s="72">
        <f t="shared" si="16"/>
        <v>2666.6666666666665</v>
      </c>
      <c r="K26" s="72">
        <f t="shared" si="16"/>
        <v>2666.6666666666665</v>
      </c>
      <c r="L26" s="72">
        <f t="shared" si="16"/>
        <v>2666.6666666666665</v>
      </c>
      <c r="M26" s="72">
        <f t="shared" si="16"/>
        <v>2666.6666666666665</v>
      </c>
      <c r="N26" s="72">
        <f t="shared" si="16"/>
        <v>2666.6666666666665</v>
      </c>
      <c r="O26" s="72">
        <f t="shared" si="16"/>
        <v>2666.6666666666665</v>
      </c>
    </row>
    <row r="27" spans="1:15" ht="30" customHeight="1" x14ac:dyDescent="0.2">
      <c r="A27" s="74">
        <v>26101</v>
      </c>
      <c r="B27" s="73" t="s">
        <v>87</v>
      </c>
      <c r="C27" s="72">
        <v>225000</v>
      </c>
      <c r="D27" s="72">
        <f t="shared" si="2"/>
        <v>18750</v>
      </c>
      <c r="E27" s="72">
        <f t="shared" ref="E27:O27" si="17">D27</f>
        <v>18750</v>
      </c>
      <c r="F27" s="72">
        <f t="shared" si="17"/>
        <v>18750</v>
      </c>
      <c r="G27" s="72">
        <f t="shared" si="17"/>
        <v>18750</v>
      </c>
      <c r="H27" s="72">
        <f t="shared" si="17"/>
        <v>18750</v>
      </c>
      <c r="I27" s="72">
        <f t="shared" si="17"/>
        <v>18750</v>
      </c>
      <c r="J27" s="72">
        <f t="shared" si="17"/>
        <v>18750</v>
      </c>
      <c r="K27" s="72">
        <f t="shared" si="17"/>
        <v>18750</v>
      </c>
      <c r="L27" s="72">
        <f t="shared" si="17"/>
        <v>18750</v>
      </c>
      <c r="M27" s="72">
        <f t="shared" si="17"/>
        <v>18750</v>
      </c>
      <c r="N27" s="72">
        <f t="shared" si="17"/>
        <v>18750</v>
      </c>
      <c r="O27" s="72">
        <f t="shared" si="17"/>
        <v>18750</v>
      </c>
    </row>
    <row r="28" spans="1:15" ht="30" customHeight="1" x14ac:dyDescent="0.2">
      <c r="A28" s="74">
        <v>26102</v>
      </c>
      <c r="B28" s="73" t="s">
        <v>139</v>
      </c>
      <c r="C28" s="72">
        <v>25000</v>
      </c>
      <c r="D28" s="72">
        <f t="shared" si="2"/>
        <v>2083.3333333333335</v>
      </c>
      <c r="E28" s="72">
        <f t="shared" ref="E28:O28" si="18">D28</f>
        <v>2083.3333333333335</v>
      </c>
      <c r="F28" s="72">
        <f t="shared" si="18"/>
        <v>2083.3333333333335</v>
      </c>
      <c r="G28" s="72">
        <f t="shared" si="18"/>
        <v>2083.3333333333335</v>
      </c>
      <c r="H28" s="72">
        <f t="shared" si="18"/>
        <v>2083.3333333333335</v>
      </c>
      <c r="I28" s="72">
        <f t="shared" si="18"/>
        <v>2083.3333333333335</v>
      </c>
      <c r="J28" s="72">
        <f t="shared" si="18"/>
        <v>2083.3333333333335</v>
      </c>
      <c r="K28" s="72">
        <f t="shared" si="18"/>
        <v>2083.3333333333335</v>
      </c>
      <c r="L28" s="72">
        <f t="shared" si="18"/>
        <v>2083.3333333333335</v>
      </c>
      <c r="M28" s="72">
        <f t="shared" si="18"/>
        <v>2083.3333333333335</v>
      </c>
      <c r="N28" s="72">
        <f t="shared" si="18"/>
        <v>2083.3333333333335</v>
      </c>
      <c r="O28" s="72">
        <f t="shared" si="18"/>
        <v>2083.3333333333335</v>
      </c>
    </row>
    <row r="29" spans="1:15" ht="30" customHeight="1" x14ac:dyDescent="0.2">
      <c r="A29" s="74">
        <v>27101</v>
      </c>
      <c r="B29" s="73" t="s">
        <v>138</v>
      </c>
      <c r="C29" s="72">
        <v>35000</v>
      </c>
      <c r="D29" s="72">
        <f t="shared" si="2"/>
        <v>2916.6666666666665</v>
      </c>
      <c r="E29" s="72">
        <f t="shared" ref="E29:O29" si="19">D29</f>
        <v>2916.6666666666665</v>
      </c>
      <c r="F29" s="72">
        <f t="shared" si="19"/>
        <v>2916.6666666666665</v>
      </c>
      <c r="G29" s="72">
        <f t="shared" si="19"/>
        <v>2916.6666666666665</v>
      </c>
      <c r="H29" s="72">
        <f t="shared" si="19"/>
        <v>2916.6666666666665</v>
      </c>
      <c r="I29" s="72">
        <f t="shared" si="19"/>
        <v>2916.6666666666665</v>
      </c>
      <c r="J29" s="72">
        <f t="shared" si="19"/>
        <v>2916.6666666666665</v>
      </c>
      <c r="K29" s="72">
        <f t="shared" si="19"/>
        <v>2916.6666666666665</v>
      </c>
      <c r="L29" s="72">
        <f t="shared" si="19"/>
        <v>2916.6666666666665</v>
      </c>
      <c r="M29" s="72">
        <f t="shared" si="19"/>
        <v>2916.6666666666665</v>
      </c>
      <c r="N29" s="72">
        <f t="shared" si="19"/>
        <v>2916.6666666666665</v>
      </c>
      <c r="O29" s="72">
        <f t="shared" si="19"/>
        <v>2916.6666666666665</v>
      </c>
    </row>
    <row r="30" spans="1:15" ht="30" customHeight="1" x14ac:dyDescent="0.2">
      <c r="A30" s="74">
        <v>27201</v>
      </c>
      <c r="B30" s="73" t="s">
        <v>137</v>
      </c>
      <c r="C30" s="72">
        <v>15000</v>
      </c>
      <c r="D30" s="72">
        <f t="shared" si="2"/>
        <v>1250</v>
      </c>
      <c r="E30" s="72">
        <f t="shared" ref="E30:O30" si="20">D30</f>
        <v>1250</v>
      </c>
      <c r="F30" s="72">
        <f t="shared" si="20"/>
        <v>1250</v>
      </c>
      <c r="G30" s="72">
        <f t="shared" si="20"/>
        <v>1250</v>
      </c>
      <c r="H30" s="72">
        <f t="shared" si="20"/>
        <v>1250</v>
      </c>
      <c r="I30" s="72">
        <f t="shared" si="20"/>
        <v>1250</v>
      </c>
      <c r="J30" s="72">
        <f t="shared" si="20"/>
        <v>1250</v>
      </c>
      <c r="K30" s="72">
        <f t="shared" si="20"/>
        <v>1250</v>
      </c>
      <c r="L30" s="72">
        <f t="shared" si="20"/>
        <v>1250</v>
      </c>
      <c r="M30" s="72">
        <f t="shared" si="20"/>
        <v>1250</v>
      </c>
      <c r="N30" s="72">
        <f t="shared" si="20"/>
        <v>1250</v>
      </c>
      <c r="O30" s="72">
        <f t="shared" si="20"/>
        <v>1250</v>
      </c>
    </row>
    <row r="31" spans="1:15" ht="30" customHeight="1" x14ac:dyDescent="0.2">
      <c r="A31" s="74">
        <v>27301</v>
      </c>
      <c r="B31" s="73" t="s">
        <v>136</v>
      </c>
      <c r="C31" s="72">
        <v>19000</v>
      </c>
      <c r="D31" s="72">
        <f t="shared" si="2"/>
        <v>1583.3333333333333</v>
      </c>
      <c r="E31" s="72">
        <f t="shared" ref="E31:O31" si="21">D31</f>
        <v>1583.3333333333333</v>
      </c>
      <c r="F31" s="72">
        <f t="shared" si="21"/>
        <v>1583.3333333333333</v>
      </c>
      <c r="G31" s="72">
        <f t="shared" si="21"/>
        <v>1583.3333333333333</v>
      </c>
      <c r="H31" s="72">
        <f t="shared" si="21"/>
        <v>1583.3333333333333</v>
      </c>
      <c r="I31" s="72">
        <f t="shared" si="21"/>
        <v>1583.3333333333333</v>
      </c>
      <c r="J31" s="72">
        <f t="shared" si="21"/>
        <v>1583.3333333333333</v>
      </c>
      <c r="K31" s="72">
        <f t="shared" si="21"/>
        <v>1583.3333333333333</v>
      </c>
      <c r="L31" s="72">
        <f t="shared" si="21"/>
        <v>1583.3333333333333</v>
      </c>
      <c r="M31" s="72">
        <f t="shared" si="21"/>
        <v>1583.3333333333333</v>
      </c>
      <c r="N31" s="72">
        <f t="shared" si="21"/>
        <v>1583.3333333333333</v>
      </c>
      <c r="O31" s="72">
        <f t="shared" si="21"/>
        <v>1583.3333333333333</v>
      </c>
    </row>
    <row r="32" spans="1:15" ht="30" customHeight="1" x14ac:dyDescent="0.2">
      <c r="A32" s="74">
        <v>29101</v>
      </c>
      <c r="B32" s="73" t="s">
        <v>100</v>
      </c>
      <c r="C32" s="72">
        <v>108484</v>
      </c>
      <c r="D32" s="72">
        <f t="shared" si="2"/>
        <v>9040.3333333333339</v>
      </c>
      <c r="E32" s="72">
        <f t="shared" ref="E32:O32" si="22">D32</f>
        <v>9040.3333333333339</v>
      </c>
      <c r="F32" s="72">
        <f t="shared" si="22"/>
        <v>9040.3333333333339</v>
      </c>
      <c r="G32" s="72">
        <f t="shared" si="22"/>
        <v>9040.3333333333339</v>
      </c>
      <c r="H32" s="72">
        <f t="shared" si="22"/>
        <v>9040.3333333333339</v>
      </c>
      <c r="I32" s="72">
        <f t="shared" si="22"/>
        <v>9040.3333333333339</v>
      </c>
      <c r="J32" s="72">
        <f t="shared" si="22"/>
        <v>9040.3333333333339</v>
      </c>
      <c r="K32" s="72">
        <f t="shared" si="22"/>
        <v>9040.3333333333339</v>
      </c>
      <c r="L32" s="72">
        <f t="shared" si="22"/>
        <v>9040.3333333333339</v>
      </c>
      <c r="M32" s="72">
        <f t="shared" si="22"/>
        <v>9040.3333333333339</v>
      </c>
      <c r="N32" s="72">
        <f t="shared" si="22"/>
        <v>9040.3333333333339</v>
      </c>
      <c r="O32" s="72">
        <f t="shared" si="22"/>
        <v>9040.3333333333339</v>
      </c>
    </row>
    <row r="33" spans="1:15" ht="30" customHeight="1" x14ac:dyDescent="0.2">
      <c r="A33" s="74">
        <v>29201</v>
      </c>
      <c r="B33" s="73" t="s">
        <v>135</v>
      </c>
      <c r="C33" s="72">
        <v>75000</v>
      </c>
      <c r="D33" s="72">
        <f t="shared" si="2"/>
        <v>6250</v>
      </c>
      <c r="E33" s="72">
        <f t="shared" ref="E33:O33" si="23">D33</f>
        <v>6250</v>
      </c>
      <c r="F33" s="72">
        <f t="shared" si="23"/>
        <v>6250</v>
      </c>
      <c r="G33" s="72">
        <f t="shared" si="23"/>
        <v>6250</v>
      </c>
      <c r="H33" s="72">
        <f t="shared" si="23"/>
        <v>6250</v>
      </c>
      <c r="I33" s="72">
        <f t="shared" si="23"/>
        <v>6250</v>
      </c>
      <c r="J33" s="72">
        <f t="shared" si="23"/>
        <v>6250</v>
      </c>
      <c r="K33" s="72">
        <f t="shared" si="23"/>
        <v>6250</v>
      </c>
      <c r="L33" s="72">
        <f t="shared" si="23"/>
        <v>6250</v>
      </c>
      <c r="M33" s="72">
        <f t="shared" si="23"/>
        <v>6250</v>
      </c>
      <c r="N33" s="72">
        <f t="shared" si="23"/>
        <v>6250</v>
      </c>
      <c r="O33" s="72">
        <f t="shared" si="23"/>
        <v>6250</v>
      </c>
    </row>
    <row r="34" spans="1:15" ht="30" customHeight="1" x14ac:dyDescent="0.2">
      <c r="A34" s="74">
        <v>29301</v>
      </c>
      <c r="B34" s="73" t="s">
        <v>88</v>
      </c>
      <c r="C34" s="72">
        <v>16000</v>
      </c>
      <c r="D34" s="72">
        <f t="shared" si="2"/>
        <v>1333.3333333333333</v>
      </c>
      <c r="E34" s="72">
        <f t="shared" ref="E34:O34" si="24">D34</f>
        <v>1333.3333333333333</v>
      </c>
      <c r="F34" s="72">
        <f t="shared" si="24"/>
        <v>1333.3333333333333</v>
      </c>
      <c r="G34" s="72">
        <f t="shared" si="24"/>
        <v>1333.3333333333333</v>
      </c>
      <c r="H34" s="72">
        <f t="shared" si="24"/>
        <v>1333.3333333333333</v>
      </c>
      <c r="I34" s="72">
        <f t="shared" si="24"/>
        <v>1333.3333333333333</v>
      </c>
      <c r="J34" s="72">
        <f t="shared" si="24"/>
        <v>1333.3333333333333</v>
      </c>
      <c r="K34" s="72">
        <f t="shared" si="24"/>
        <v>1333.3333333333333</v>
      </c>
      <c r="L34" s="72">
        <f t="shared" si="24"/>
        <v>1333.3333333333333</v>
      </c>
      <c r="M34" s="72">
        <f t="shared" si="24"/>
        <v>1333.3333333333333</v>
      </c>
      <c r="N34" s="72">
        <f t="shared" si="24"/>
        <v>1333.3333333333333</v>
      </c>
      <c r="O34" s="72">
        <f t="shared" si="24"/>
        <v>1333.3333333333333</v>
      </c>
    </row>
    <row r="35" spans="1:15" ht="48" customHeight="1" x14ac:dyDescent="0.2">
      <c r="A35" s="74">
        <v>29401</v>
      </c>
      <c r="B35" s="73" t="s">
        <v>71</v>
      </c>
      <c r="C35" s="72">
        <v>90000</v>
      </c>
      <c r="D35" s="72">
        <f t="shared" si="2"/>
        <v>7500</v>
      </c>
      <c r="E35" s="72">
        <f t="shared" ref="E35:O35" si="25">D35</f>
        <v>7500</v>
      </c>
      <c r="F35" s="72">
        <f t="shared" si="25"/>
        <v>7500</v>
      </c>
      <c r="G35" s="72">
        <f t="shared" si="25"/>
        <v>7500</v>
      </c>
      <c r="H35" s="72">
        <f t="shared" si="25"/>
        <v>7500</v>
      </c>
      <c r="I35" s="72">
        <f t="shared" si="25"/>
        <v>7500</v>
      </c>
      <c r="J35" s="72">
        <f t="shared" si="25"/>
        <v>7500</v>
      </c>
      <c r="K35" s="72">
        <f t="shared" si="25"/>
        <v>7500</v>
      </c>
      <c r="L35" s="72">
        <f t="shared" si="25"/>
        <v>7500</v>
      </c>
      <c r="M35" s="72">
        <f t="shared" si="25"/>
        <v>7500</v>
      </c>
      <c r="N35" s="72">
        <f t="shared" si="25"/>
        <v>7500</v>
      </c>
      <c r="O35" s="72">
        <f t="shared" si="25"/>
        <v>7500</v>
      </c>
    </row>
    <row r="36" spans="1:15" ht="39.75" customHeight="1" x14ac:dyDescent="0.2">
      <c r="A36" s="74">
        <v>29601</v>
      </c>
      <c r="B36" s="73" t="s">
        <v>134</v>
      </c>
      <c r="C36" s="72">
        <v>30000</v>
      </c>
      <c r="D36" s="72">
        <f t="shared" si="2"/>
        <v>2500</v>
      </c>
      <c r="E36" s="72">
        <f t="shared" ref="E36:O36" si="26">D36</f>
        <v>2500</v>
      </c>
      <c r="F36" s="72">
        <f t="shared" si="26"/>
        <v>2500</v>
      </c>
      <c r="G36" s="72">
        <f t="shared" si="26"/>
        <v>2500</v>
      </c>
      <c r="H36" s="72">
        <f t="shared" si="26"/>
        <v>2500</v>
      </c>
      <c r="I36" s="72">
        <f t="shared" si="26"/>
        <v>2500</v>
      </c>
      <c r="J36" s="72">
        <f t="shared" si="26"/>
        <v>2500</v>
      </c>
      <c r="K36" s="72">
        <f t="shared" si="26"/>
        <v>2500</v>
      </c>
      <c r="L36" s="72">
        <f t="shared" si="26"/>
        <v>2500</v>
      </c>
      <c r="M36" s="72">
        <f t="shared" si="26"/>
        <v>2500</v>
      </c>
      <c r="N36" s="72">
        <f t="shared" si="26"/>
        <v>2500</v>
      </c>
      <c r="O36" s="72">
        <f t="shared" si="26"/>
        <v>2500</v>
      </c>
    </row>
    <row r="37" spans="1:15" ht="41.25" customHeight="1" x14ac:dyDescent="0.2">
      <c r="A37" s="74">
        <v>29801</v>
      </c>
      <c r="B37" s="73" t="s">
        <v>133</v>
      </c>
      <c r="C37" s="72">
        <v>40000</v>
      </c>
      <c r="D37" s="72">
        <f t="shared" si="2"/>
        <v>3333.3333333333335</v>
      </c>
      <c r="E37" s="72">
        <f t="shared" ref="E37:O37" si="27">D37</f>
        <v>3333.3333333333335</v>
      </c>
      <c r="F37" s="72">
        <f t="shared" si="27"/>
        <v>3333.3333333333335</v>
      </c>
      <c r="G37" s="72">
        <f t="shared" si="27"/>
        <v>3333.3333333333335</v>
      </c>
      <c r="H37" s="72">
        <f t="shared" si="27"/>
        <v>3333.3333333333335</v>
      </c>
      <c r="I37" s="72">
        <f t="shared" si="27"/>
        <v>3333.3333333333335</v>
      </c>
      <c r="J37" s="72">
        <f t="shared" si="27"/>
        <v>3333.3333333333335</v>
      </c>
      <c r="K37" s="72">
        <f t="shared" si="27"/>
        <v>3333.3333333333335</v>
      </c>
      <c r="L37" s="72">
        <f t="shared" si="27"/>
        <v>3333.3333333333335</v>
      </c>
      <c r="M37" s="72">
        <f t="shared" si="27"/>
        <v>3333.3333333333335</v>
      </c>
      <c r="N37" s="72">
        <f t="shared" si="27"/>
        <v>3333.3333333333335</v>
      </c>
      <c r="O37" s="72">
        <f t="shared" si="27"/>
        <v>3333.3333333333335</v>
      </c>
    </row>
    <row r="38" spans="1:15" ht="30" customHeight="1" x14ac:dyDescent="0.2">
      <c r="A38" s="74">
        <v>29901</v>
      </c>
      <c r="B38" s="73" t="s">
        <v>132</v>
      </c>
      <c r="C38" s="72">
        <v>6500</v>
      </c>
      <c r="D38" s="72">
        <f t="shared" si="2"/>
        <v>541.66666666666663</v>
      </c>
      <c r="E38" s="72">
        <f t="shared" ref="E38:O38" si="28">D38</f>
        <v>541.66666666666663</v>
      </c>
      <c r="F38" s="72">
        <f t="shared" si="28"/>
        <v>541.66666666666663</v>
      </c>
      <c r="G38" s="72">
        <f t="shared" si="28"/>
        <v>541.66666666666663</v>
      </c>
      <c r="H38" s="72">
        <f t="shared" si="28"/>
        <v>541.66666666666663</v>
      </c>
      <c r="I38" s="72">
        <f t="shared" si="28"/>
        <v>541.66666666666663</v>
      </c>
      <c r="J38" s="72">
        <f t="shared" si="28"/>
        <v>541.66666666666663</v>
      </c>
      <c r="K38" s="72">
        <f t="shared" si="28"/>
        <v>541.66666666666663</v>
      </c>
      <c r="L38" s="72">
        <f t="shared" si="28"/>
        <v>541.66666666666663</v>
      </c>
      <c r="M38" s="72">
        <f t="shared" si="28"/>
        <v>541.66666666666663</v>
      </c>
      <c r="N38" s="72">
        <f t="shared" si="28"/>
        <v>541.66666666666663</v>
      </c>
      <c r="O38" s="72">
        <f t="shared" si="28"/>
        <v>541.66666666666663</v>
      </c>
    </row>
    <row r="39" spans="1:15" ht="30" customHeight="1" x14ac:dyDescent="0.2">
      <c r="A39" s="77">
        <v>3000</v>
      </c>
      <c r="B39" s="76" t="s">
        <v>16</v>
      </c>
      <c r="C39" s="75">
        <f>SUM(C40:C78)</f>
        <v>11423234.189999999</v>
      </c>
      <c r="D39" s="75">
        <f t="shared" si="2"/>
        <v>951936.1825</v>
      </c>
      <c r="E39" s="75">
        <f t="shared" ref="E39:O39" si="29">D39</f>
        <v>951936.1825</v>
      </c>
      <c r="F39" s="75">
        <f t="shared" si="29"/>
        <v>951936.1825</v>
      </c>
      <c r="G39" s="75">
        <f t="shared" si="29"/>
        <v>951936.1825</v>
      </c>
      <c r="H39" s="75">
        <f t="shared" si="29"/>
        <v>951936.1825</v>
      </c>
      <c r="I39" s="75">
        <f t="shared" si="29"/>
        <v>951936.1825</v>
      </c>
      <c r="J39" s="75">
        <f t="shared" si="29"/>
        <v>951936.1825</v>
      </c>
      <c r="K39" s="75">
        <f t="shared" si="29"/>
        <v>951936.1825</v>
      </c>
      <c r="L39" s="75">
        <f t="shared" si="29"/>
        <v>951936.1825</v>
      </c>
      <c r="M39" s="75">
        <f t="shared" si="29"/>
        <v>951936.1825</v>
      </c>
      <c r="N39" s="75">
        <f t="shared" si="29"/>
        <v>951936.1825</v>
      </c>
      <c r="O39" s="75">
        <f t="shared" si="29"/>
        <v>951936.1825</v>
      </c>
    </row>
    <row r="40" spans="1:15" ht="30" customHeight="1" x14ac:dyDescent="0.2">
      <c r="A40" s="78">
        <v>31102</v>
      </c>
      <c r="B40" s="73" t="s">
        <v>45</v>
      </c>
      <c r="C40" s="72">
        <v>1350000</v>
      </c>
      <c r="D40" s="72">
        <f t="shared" si="2"/>
        <v>112500</v>
      </c>
      <c r="E40" s="72">
        <f t="shared" ref="E40:O40" si="30">D40</f>
        <v>112500</v>
      </c>
      <c r="F40" s="72">
        <f t="shared" si="30"/>
        <v>112500</v>
      </c>
      <c r="G40" s="72">
        <f t="shared" si="30"/>
        <v>112500</v>
      </c>
      <c r="H40" s="72">
        <f t="shared" si="30"/>
        <v>112500</v>
      </c>
      <c r="I40" s="72">
        <f t="shared" si="30"/>
        <v>112500</v>
      </c>
      <c r="J40" s="72">
        <f t="shared" si="30"/>
        <v>112500</v>
      </c>
      <c r="K40" s="72">
        <f t="shared" si="30"/>
        <v>112500</v>
      </c>
      <c r="L40" s="72">
        <f t="shared" si="30"/>
        <v>112500</v>
      </c>
      <c r="M40" s="72">
        <f t="shared" si="30"/>
        <v>112500</v>
      </c>
      <c r="N40" s="72">
        <f t="shared" si="30"/>
        <v>112500</v>
      </c>
      <c r="O40" s="72">
        <f t="shared" si="30"/>
        <v>112500</v>
      </c>
    </row>
    <row r="41" spans="1:15" ht="30" customHeight="1" x14ac:dyDescent="0.2">
      <c r="A41" s="78">
        <v>31201</v>
      </c>
      <c r="B41" s="73" t="s">
        <v>131</v>
      </c>
      <c r="C41" s="72">
        <v>15000</v>
      </c>
      <c r="D41" s="72">
        <f t="shared" si="2"/>
        <v>1250</v>
      </c>
      <c r="E41" s="72">
        <f t="shared" ref="E41:O41" si="31">D41</f>
        <v>1250</v>
      </c>
      <c r="F41" s="72">
        <f t="shared" si="31"/>
        <v>1250</v>
      </c>
      <c r="G41" s="72">
        <f t="shared" si="31"/>
        <v>1250</v>
      </c>
      <c r="H41" s="72">
        <f t="shared" si="31"/>
        <v>1250</v>
      </c>
      <c r="I41" s="72">
        <f t="shared" si="31"/>
        <v>1250</v>
      </c>
      <c r="J41" s="72">
        <f t="shared" si="31"/>
        <v>1250</v>
      </c>
      <c r="K41" s="72">
        <f t="shared" si="31"/>
        <v>1250</v>
      </c>
      <c r="L41" s="72">
        <f t="shared" si="31"/>
        <v>1250</v>
      </c>
      <c r="M41" s="72">
        <f t="shared" si="31"/>
        <v>1250</v>
      </c>
      <c r="N41" s="72">
        <f t="shared" si="31"/>
        <v>1250</v>
      </c>
      <c r="O41" s="72">
        <f t="shared" si="31"/>
        <v>1250</v>
      </c>
    </row>
    <row r="42" spans="1:15" ht="30" customHeight="1" x14ac:dyDescent="0.2">
      <c r="A42" s="74">
        <v>31301</v>
      </c>
      <c r="B42" s="73" t="s">
        <v>46</v>
      </c>
      <c r="C42" s="72">
        <v>380000</v>
      </c>
      <c r="D42" s="72">
        <f t="shared" si="2"/>
        <v>31666.666666666668</v>
      </c>
      <c r="E42" s="72">
        <f t="shared" ref="E42:O42" si="32">D42</f>
        <v>31666.666666666668</v>
      </c>
      <c r="F42" s="72">
        <f t="shared" si="32"/>
        <v>31666.666666666668</v>
      </c>
      <c r="G42" s="72">
        <f t="shared" si="32"/>
        <v>31666.666666666668</v>
      </c>
      <c r="H42" s="72">
        <f t="shared" si="32"/>
        <v>31666.666666666668</v>
      </c>
      <c r="I42" s="72">
        <f t="shared" si="32"/>
        <v>31666.666666666668</v>
      </c>
      <c r="J42" s="72">
        <f t="shared" si="32"/>
        <v>31666.666666666668</v>
      </c>
      <c r="K42" s="72">
        <f t="shared" si="32"/>
        <v>31666.666666666668</v>
      </c>
      <c r="L42" s="72">
        <f t="shared" si="32"/>
        <v>31666.666666666668</v>
      </c>
      <c r="M42" s="72">
        <f t="shared" si="32"/>
        <v>31666.666666666668</v>
      </c>
      <c r="N42" s="72">
        <f t="shared" si="32"/>
        <v>31666.666666666668</v>
      </c>
      <c r="O42" s="72">
        <f t="shared" si="32"/>
        <v>31666.666666666668</v>
      </c>
    </row>
    <row r="43" spans="1:15" ht="30" customHeight="1" x14ac:dyDescent="0.2">
      <c r="A43" s="74">
        <v>31401</v>
      </c>
      <c r="B43" s="73" t="s">
        <v>48</v>
      </c>
      <c r="C43" s="72">
        <v>53000</v>
      </c>
      <c r="D43" s="72">
        <f t="shared" si="2"/>
        <v>4416.666666666667</v>
      </c>
      <c r="E43" s="72">
        <f t="shared" ref="E43:O43" si="33">D43</f>
        <v>4416.666666666667</v>
      </c>
      <c r="F43" s="72">
        <f t="shared" si="33"/>
        <v>4416.666666666667</v>
      </c>
      <c r="G43" s="72">
        <f t="shared" si="33"/>
        <v>4416.666666666667</v>
      </c>
      <c r="H43" s="72">
        <f t="shared" si="33"/>
        <v>4416.666666666667</v>
      </c>
      <c r="I43" s="72">
        <f t="shared" si="33"/>
        <v>4416.666666666667</v>
      </c>
      <c r="J43" s="72">
        <f t="shared" si="33"/>
        <v>4416.666666666667</v>
      </c>
      <c r="K43" s="72">
        <f t="shared" si="33"/>
        <v>4416.666666666667</v>
      </c>
      <c r="L43" s="72">
        <f t="shared" si="33"/>
        <v>4416.666666666667</v>
      </c>
      <c r="M43" s="72">
        <f t="shared" si="33"/>
        <v>4416.666666666667</v>
      </c>
      <c r="N43" s="72">
        <f t="shared" si="33"/>
        <v>4416.666666666667</v>
      </c>
      <c r="O43" s="72">
        <f t="shared" si="33"/>
        <v>4416.666666666667</v>
      </c>
    </row>
    <row r="44" spans="1:15" ht="30" customHeight="1" x14ac:dyDescent="0.2">
      <c r="A44" s="74">
        <v>31701</v>
      </c>
      <c r="B44" s="73" t="s">
        <v>73</v>
      </c>
      <c r="C44" s="72">
        <v>390000</v>
      </c>
      <c r="D44" s="72">
        <f t="shared" si="2"/>
        <v>32500</v>
      </c>
      <c r="E44" s="72">
        <f t="shared" ref="E44:O44" si="34">D44</f>
        <v>32500</v>
      </c>
      <c r="F44" s="72">
        <f t="shared" si="34"/>
        <v>32500</v>
      </c>
      <c r="G44" s="72">
        <f t="shared" si="34"/>
        <v>32500</v>
      </c>
      <c r="H44" s="72">
        <f t="shared" si="34"/>
        <v>32500</v>
      </c>
      <c r="I44" s="72">
        <f t="shared" si="34"/>
        <v>32500</v>
      </c>
      <c r="J44" s="72">
        <f t="shared" si="34"/>
        <v>32500</v>
      </c>
      <c r="K44" s="72">
        <f t="shared" si="34"/>
        <v>32500</v>
      </c>
      <c r="L44" s="72">
        <f t="shared" si="34"/>
        <v>32500</v>
      </c>
      <c r="M44" s="72">
        <f t="shared" si="34"/>
        <v>32500</v>
      </c>
      <c r="N44" s="72">
        <f t="shared" si="34"/>
        <v>32500</v>
      </c>
      <c r="O44" s="72">
        <f t="shared" si="34"/>
        <v>32500</v>
      </c>
    </row>
    <row r="45" spans="1:15" ht="30" customHeight="1" x14ac:dyDescent="0.2">
      <c r="A45" s="74">
        <v>31801</v>
      </c>
      <c r="B45" s="73" t="s">
        <v>49</v>
      </c>
      <c r="C45" s="72">
        <v>10000</v>
      </c>
      <c r="D45" s="72">
        <f t="shared" si="2"/>
        <v>833.33333333333337</v>
      </c>
      <c r="E45" s="72">
        <f t="shared" ref="E45:O45" si="35">D45</f>
        <v>833.33333333333337</v>
      </c>
      <c r="F45" s="72">
        <f t="shared" si="35"/>
        <v>833.33333333333337</v>
      </c>
      <c r="G45" s="72">
        <f t="shared" si="35"/>
        <v>833.33333333333337</v>
      </c>
      <c r="H45" s="72">
        <f t="shared" si="35"/>
        <v>833.33333333333337</v>
      </c>
      <c r="I45" s="72">
        <f t="shared" si="35"/>
        <v>833.33333333333337</v>
      </c>
      <c r="J45" s="72">
        <f t="shared" si="35"/>
        <v>833.33333333333337</v>
      </c>
      <c r="K45" s="72">
        <f t="shared" si="35"/>
        <v>833.33333333333337</v>
      </c>
      <c r="L45" s="72">
        <f t="shared" si="35"/>
        <v>833.33333333333337</v>
      </c>
      <c r="M45" s="72">
        <f t="shared" si="35"/>
        <v>833.33333333333337</v>
      </c>
      <c r="N45" s="72">
        <f t="shared" si="35"/>
        <v>833.33333333333337</v>
      </c>
      <c r="O45" s="72">
        <f t="shared" si="35"/>
        <v>833.33333333333337</v>
      </c>
    </row>
    <row r="46" spans="1:15" ht="30" customHeight="1" x14ac:dyDescent="0.2">
      <c r="A46" s="74">
        <v>32301</v>
      </c>
      <c r="B46" s="73" t="s">
        <v>130</v>
      </c>
      <c r="C46" s="72">
        <v>125000</v>
      </c>
      <c r="D46" s="72">
        <f t="shared" si="2"/>
        <v>10416.666666666666</v>
      </c>
      <c r="E46" s="72">
        <f t="shared" ref="E46:O46" si="36">D46</f>
        <v>10416.666666666666</v>
      </c>
      <c r="F46" s="72">
        <f t="shared" si="36"/>
        <v>10416.666666666666</v>
      </c>
      <c r="G46" s="72">
        <f t="shared" si="36"/>
        <v>10416.666666666666</v>
      </c>
      <c r="H46" s="72">
        <f t="shared" si="36"/>
        <v>10416.666666666666</v>
      </c>
      <c r="I46" s="72">
        <f t="shared" si="36"/>
        <v>10416.666666666666</v>
      </c>
      <c r="J46" s="72">
        <f t="shared" si="36"/>
        <v>10416.666666666666</v>
      </c>
      <c r="K46" s="72">
        <f t="shared" si="36"/>
        <v>10416.666666666666</v>
      </c>
      <c r="L46" s="72">
        <f t="shared" si="36"/>
        <v>10416.666666666666</v>
      </c>
      <c r="M46" s="72">
        <f t="shared" si="36"/>
        <v>10416.666666666666</v>
      </c>
      <c r="N46" s="72">
        <f t="shared" si="36"/>
        <v>10416.666666666666</v>
      </c>
      <c r="O46" s="72">
        <f t="shared" si="36"/>
        <v>10416.666666666666</v>
      </c>
    </row>
    <row r="47" spans="1:15" ht="30" customHeight="1" x14ac:dyDescent="0.2">
      <c r="A47" s="74">
        <v>32501</v>
      </c>
      <c r="B47" s="73" t="s">
        <v>129</v>
      </c>
      <c r="C47" s="72">
        <v>100000</v>
      </c>
      <c r="D47" s="72">
        <f t="shared" si="2"/>
        <v>8333.3333333333339</v>
      </c>
      <c r="E47" s="72">
        <f t="shared" ref="E47:O47" si="37">D47</f>
        <v>8333.3333333333339</v>
      </c>
      <c r="F47" s="72">
        <f t="shared" si="37"/>
        <v>8333.3333333333339</v>
      </c>
      <c r="G47" s="72">
        <f t="shared" si="37"/>
        <v>8333.3333333333339</v>
      </c>
      <c r="H47" s="72">
        <f t="shared" si="37"/>
        <v>8333.3333333333339</v>
      </c>
      <c r="I47" s="72">
        <f t="shared" si="37"/>
        <v>8333.3333333333339</v>
      </c>
      <c r="J47" s="72">
        <f t="shared" si="37"/>
        <v>8333.3333333333339</v>
      </c>
      <c r="K47" s="72">
        <f t="shared" si="37"/>
        <v>8333.3333333333339</v>
      </c>
      <c r="L47" s="72">
        <f t="shared" si="37"/>
        <v>8333.3333333333339</v>
      </c>
      <c r="M47" s="72">
        <f t="shared" si="37"/>
        <v>8333.3333333333339</v>
      </c>
      <c r="N47" s="72">
        <f t="shared" si="37"/>
        <v>8333.3333333333339</v>
      </c>
      <c r="O47" s="72">
        <f t="shared" si="37"/>
        <v>8333.3333333333339</v>
      </c>
    </row>
    <row r="48" spans="1:15" ht="30" customHeight="1" x14ac:dyDescent="0.2">
      <c r="A48" s="74">
        <v>32701</v>
      </c>
      <c r="B48" s="73" t="s">
        <v>128</v>
      </c>
      <c r="C48" s="72">
        <v>300000</v>
      </c>
      <c r="D48" s="72">
        <f t="shared" si="2"/>
        <v>25000</v>
      </c>
      <c r="E48" s="72">
        <f t="shared" ref="E48:O48" si="38">D48</f>
        <v>25000</v>
      </c>
      <c r="F48" s="72">
        <f t="shared" si="38"/>
        <v>25000</v>
      </c>
      <c r="G48" s="72">
        <f t="shared" si="38"/>
        <v>25000</v>
      </c>
      <c r="H48" s="72">
        <f t="shared" si="38"/>
        <v>25000</v>
      </c>
      <c r="I48" s="72">
        <f t="shared" si="38"/>
        <v>25000</v>
      </c>
      <c r="J48" s="72">
        <f t="shared" si="38"/>
        <v>25000</v>
      </c>
      <c r="K48" s="72">
        <f t="shared" si="38"/>
        <v>25000</v>
      </c>
      <c r="L48" s="72">
        <f t="shared" si="38"/>
        <v>25000</v>
      </c>
      <c r="M48" s="72">
        <f t="shared" si="38"/>
        <v>25000</v>
      </c>
      <c r="N48" s="72">
        <f t="shared" si="38"/>
        <v>25000</v>
      </c>
      <c r="O48" s="72">
        <f t="shared" si="38"/>
        <v>25000</v>
      </c>
    </row>
    <row r="49" spans="1:15" ht="39" customHeight="1" x14ac:dyDescent="0.2">
      <c r="A49" s="74">
        <v>33101</v>
      </c>
      <c r="B49" s="73" t="s">
        <v>127</v>
      </c>
      <c r="C49" s="72">
        <v>550000</v>
      </c>
      <c r="D49" s="72">
        <f t="shared" si="2"/>
        <v>45833.333333333336</v>
      </c>
      <c r="E49" s="72">
        <f t="shared" ref="E49:O49" si="39">D49</f>
        <v>45833.333333333336</v>
      </c>
      <c r="F49" s="72">
        <f t="shared" si="39"/>
        <v>45833.333333333336</v>
      </c>
      <c r="G49" s="72">
        <f t="shared" si="39"/>
        <v>45833.333333333336</v>
      </c>
      <c r="H49" s="72">
        <f t="shared" si="39"/>
        <v>45833.333333333336</v>
      </c>
      <c r="I49" s="72">
        <f t="shared" si="39"/>
        <v>45833.333333333336</v>
      </c>
      <c r="J49" s="72">
        <f t="shared" si="39"/>
        <v>45833.333333333336</v>
      </c>
      <c r="K49" s="72">
        <f t="shared" si="39"/>
        <v>45833.333333333336</v>
      </c>
      <c r="L49" s="72">
        <f t="shared" si="39"/>
        <v>45833.333333333336</v>
      </c>
      <c r="M49" s="72">
        <f t="shared" si="39"/>
        <v>45833.333333333336</v>
      </c>
      <c r="N49" s="72">
        <f t="shared" si="39"/>
        <v>45833.333333333336</v>
      </c>
      <c r="O49" s="72">
        <f t="shared" si="39"/>
        <v>45833.333333333336</v>
      </c>
    </row>
    <row r="50" spans="1:15" ht="39" customHeight="1" x14ac:dyDescent="0.2">
      <c r="A50" s="74">
        <v>33301</v>
      </c>
      <c r="B50" s="73" t="s">
        <v>126</v>
      </c>
      <c r="C50" s="72">
        <v>180000</v>
      </c>
      <c r="D50" s="72">
        <f t="shared" si="2"/>
        <v>15000</v>
      </c>
      <c r="E50" s="72">
        <f t="shared" ref="E50:O50" si="40">D50</f>
        <v>15000</v>
      </c>
      <c r="F50" s="72">
        <f t="shared" si="40"/>
        <v>15000</v>
      </c>
      <c r="G50" s="72">
        <f t="shared" si="40"/>
        <v>15000</v>
      </c>
      <c r="H50" s="72">
        <f t="shared" si="40"/>
        <v>15000</v>
      </c>
      <c r="I50" s="72">
        <f t="shared" si="40"/>
        <v>15000</v>
      </c>
      <c r="J50" s="72">
        <f t="shared" si="40"/>
        <v>15000</v>
      </c>
      <c r="K50" s="72">
        <f t="shared" si="40"/>
        <v>15000</v>
      </c>
      <c r="L50" s="72">
        <f t="shared" si="40"/>
        <v>15000</v>
      </c>
      <c r="M50" s="72">
        <f t="shared" si="40"/>
        <v>15000</v>
      </c>
      <c r="N50" s="72">
        <f t="shared" si="40"/>
        <v>15000</v>
      </c>
      <c r="O50" s="72">
        <f t="shared" si="40"/>
        <v>15000</v>
      </c>
    </row>
    <row r="51" spans="1:15" ht="39" customHeight="1" x14ac:dyDescent="0.2">
      <c r="A51" s="74">
        <v>33302</v>
      </c>
      <c r="B51" s="73" t="s">
        <v>125</v>
      </c>
      <c r="C51" s="72">
        <v>100000</v>
      </c>
      <c r="D51" s="72">
        <f t="shared" si="2"/>
        <v>8333.3333333333339</v>
      </c>
      <c r="E51" s="72">
        <f t="shared" ref="E51:O51" si="41">D51</f>
        <v>8333.3333333333339</v>
      </c>
      <c r="F51" s="72">
        <f t="shared" si="41"/>
        <v>8333.3333333333339</v>
      </c>
      <c r="G51" s="72">
        <f t="shared" si="41"/>
        <v>8333.3333333333339</v>
      </c>
      <c r="H51" s="72">
        <f t="shared" si="41"/>
        <v>8333.3333333333339</v>
      </c>
      <c r="I51" s="72">
        <f t="shared" si="41"/>
        <v>8333.3333333333339</v>
      </c>
      <c r="J51" s="72">
        <f t="shared" si="41"/>
        <v>8333.3333333333339</v>
      </c>
      <c r="K51" s="72">
        <f t="shared" si="41"/>
        <v>8333.3333333333339</v>
      </c>
      <c r="L51" s="72">
        <f t="shared" si="41"/>
        <v>8333.3333333333339</v>
      </c>
      <c r="M51" s="72">
        <f t="shared" si="41"/>
        <v>8333.3333333333339</v>
      </c>
      <c r="N51" s="72">
        <f t="shared" si="41"/>
        <v>8333.3333333333339</v>
      </c>
      <c r="O51" s="72">
        <f t="shared" si="41"/>
        <v>8333.3333333333339</v>
      </c>
    </row>
    <row r="52" spans="1:15" ht="39" customHeight="1" x14ac:dyDescent="0.2">
      <c r="A52" s="74">
        <v>33401</v>
      </c>
      <c r="B52" s="73" t="s">
        <v>124</v>
      </c>
      <c r="C52" s="72">
        <v>125000</v>
      </c>
      <c r="D52" s="72">
        <f t="shared" si="2"/>
        <v>10416.666666666666</v>
      </c>
      <c r="E52" s="72">
        <f t="shared" ref="E52:O52" si="42">D52</f>
        <v>10416.666666666666</v>
      </c>
      <c r="F52" s="72">
        <f t="shared" si="42"/>
        <v>10416.666666666666</v>
      </c>
      <c r="G52" s="72">
        <f t="shared" si="42"/>
        <v>10416.666666666666</v>
      </c>
      <c r="H52" s="72">
        <f t="shared" si="42"/>
        <v>10416.666666666666</v>
      </c>
      <c r="I52" s="72">
        <f t="shared" si="42"/>
        <v>10416.666666666666</v>
      </c>
      <c r="J52" s="72">
        <f t="shared" si="42"/>
        <v>10416.666666666666</v>
      </c>
      <c r="K52" s="72">
        <f t="shared" si="42"/>
        <v>10416.666666666666</v>
      </c>
      <c r="L52" s="72">
        <f t="shared" si="42"/>
        <v>10416.666666666666</v>
      </c>
      <c r="M52" s="72">
        <f t="shared" si="42"/>
        <v>10416.666666666666</v>
      </c>
      <c r="N52" s="72">
        <f t="shared" si="42"/>
        <v>10416.666666666666</v>
      </c>
      <c r="O52" s="72">
        <f t="shared" si="42"/>
        <v>10416.666666666666</v>
      </c>
    </row>
    <row r="53" spans="1:15" ht="39" customHeight="1" x14ac:dyDescent="0.2">
      <c r="A53" s="74">
        <v>33603</v>
      </c>
      <c r="B53" s="73" t="s">
        <v>101</v>
      </c>
      <c r="C53" s="72">
        <v>150000</v>
      </c>
      <c r="D53" s="72">
        <f t="shared" si="2"/>
        <v>12500</v>
      </c>
      <c r="E53" s="72">
        <f t="shared" ref="E53:O53" si="43">D53</f>
        <v>12500</v>
      </c>
      <c r="F53" s="72">
        <f t="shared" si="43"/>
        <v>12500</v>
      </c>
      <c r="G53" s="72">
        <f t="shared" si="43"/>
        <v>12500</v>
      </c>
      <c r="H53" s="72">
        <f t="shared" si="43"/>
        <v>12500</v>
      </c>
      <c r="I53" s="72">
        <f t="shared" si="43"/>
        <v>12500</v>
      </c>
      <c r="J53" s="72">
        <f t="shared" si="43"/>
        <v>12500</v>
      </c>
      <c r="K53" s="72">
        <f t="shared" si="43"/>
        <v>12500</v>
      </c>
      <c r="L53" s="72">
        <f t="shared" si="43"/>
        <v>12500</v>
      </c>
      <c r="M53" s="72">
        <f t="shared" si="43"/>
        <v>12500</v>
      </c>
      <c r="N53" s="72">
        <f t="shared" si="43"/>
        <v>12500</v>
      </c>
      <c r="O53" s="72">
        <f t="shared" si="43"/>
        <v>12500</v>
      </c>
    </row>
    <row r="54" spans="1:15" ht="39" customHeight="1" x14ac:dyDescent="0.2">
      <c r="A54" s="74">
        <v>33605</v>
      </c>
      <c r="B54" s="73" t="s">
        <v>123</v>
      </c>
      <c r="C54" s="72">
        <v>30000</v>
      </c>
      <c r="D54" s="72">
        <f t="shared" si="2"/>
        <v>2500</v>
      </c>
      <c r="E54" s="72">
        <f t="shared" ref="E54:O54" si="44">D54</f>
        <v>2500</v>
      </c>
      <c r="F54" s="72">
        <f t="shared" si="44"/>
        <v>2500</v>
      </c>
      <c r="G54" s="72">
        <f t="shared" si="44"/>
        <v>2500</v>
      </c>
      <c r="H54" s="72">
        <f t="shared" si="44"/>
        <v>2500</v>
      </c>
      <c r="I54" s="72">
        <f t="shared" si="44"/>
        <v>2500</v>
      </c>
      <c r="J54" s="72">
        <f t="shared" si="44"/>
        <v>2500</v>
      </c>
      <c r="K54" s="72">
        <f t="shared" si="44"/>
        <v>2500</v>
      </c>
      <c r="L54" s="72">
        <f t="shared" si="44"/>
        <v>2500</v>
      </c>
      <c r="M54" s="72">
        <f t="shared" si="44"/>
        <v>2500</v>
      </c>
      <c r="N54" s="72">
        <f t="shared" si="44"/>
        <v>2500</v>
      </c>
      <c r="O54" s="72">
        <f t="shared" si="44"/>
        <v>2500</v>
      </c>
    </row>
    <row r="55" spans="1:15" ht="39" customHeight="1" x14ac:dyDescent="0.2">
      <c r="A55" s="74">
        <v>33701</v>
      </c>
      <c r="B55" s="73" t="s">
        <v>122</v>
      </c>
      <c r="C55" s="72">
        <v>100000</v>
      </c>
      <c r="D55" s="72">
        <f t="shared" si="2"/>
        <v>8333.3333333333339</v>
      </c>
      <c r="E55" s="72">
        <f t="shared" ref="E55:O55" si="45">D55</f>
        <v>8333.3333333333339</v>
      </c>
      <c r="F55" s="72">
        <f t="shared" si="45"/>
        <v>8333.3333333333339</v>
      </c>
      <c r="G55" s="72">
        <f t="shared" si="45"/>
        <v>8333.3333333333339</v>
      </c>
      <c r="H55" s="72">
        <f t="shared" si="45"/>
        <v>8333.3333333333339</v>
      </c>
      <c r="I55" s="72">
        <f t="shared" si="45"/>
        <v>8333.3333333333339</v>
      </c>
      <c r="J55" s="72">
        <f t="shared" si="45"/>
        <v>8333.3333333333339</v>
      </c>
      <c r="K55" s="72">
        <f t="shared" si="45"/>
        <v>8333.3333333333339</v>
      </c>
      <c r="L55" s="72">
        <f t="shared" si="45"/>
        <v>8333.3333333333339</v>
      </c>
      <c r="M55" s="72">
        <f t="shared" si="45"/>
        <v>8333.3333333333339</v>
      </c>
      <c r="N55" s="72">
        <f t="shared" si="45"/>
        <v>8333.3333333333339</v>
      </c>
      <c r="O55" s="72">
        <f t="shared" si="45"/>
        <v>8333.3333333333339</v>
      </c>
    </row>
    <row r="56" spans="1:15" ht="30" customHeight="1" x14ac:dyDescent="0.2">
      <c r="A56" s="74">
        <v>33801</v>
      </c>
      <c r="B56" s="73" t="s">
        <v>50</v>
      </c>
      <c r="C56" s="72">
        <v>700000</v>
      </c>
      <c r="D56" s="72">
        <f t="shared" si="2"/>
        <v>58333.333333333336</v>
      </c>
      <c r="E56" s="72">
        <f t="shared" ref="E56:O56" si="46">D56</f>
        <v>58333.333333333336</v>
      </c>
      <c r="F56" s="72">
        <f t="shared" si="46"/>
        <v>58333.333333333336</v>
      </c>
      <c r="G56" s="72">
        <f t="shared" si="46"/>
        <v>58333.333333333336</v>
      </c>
      <c r="H56" s="72">
        <f t="shared" si="46"/>
        <v>58333.333333333336</v>
      </c>
      <c r="I56" s="72">
        <f t="shared" si="46"/>
        <v>58333.333333333336</v>
      </c>
      <c r="J56" s="72">
        <f t="shared" si="46"/>
        <v>58333.333333333336</v>
      </c>
      <c r="K56" s="72">
        <f t="shared" si="46"/>
        <v>58333.333333333336</v>
      </c>
      <c r="L56" s="72">
        <f t="shared" si="46"/>
        <v>58333.333333333336</v>
      </c>
      <c r="M56" s="72">
        <f t="shared" si="46"/>
        <v>58333.333333333336</v>
      </c>
      <c r="N56" s="72">
        <f t="shared" si="46"/>
        <v>58333.333333333336</v>
      </c>
      <c r="O56" s="72">
        <f t="shared" si="46"/>
        <v>58333.333333333336</v>
      </c>
    </row>
    <row r="57" spans="1:15" ht="30" customHeight="1" x14ac:dyDescent="0.2">
      <c r="A57" s="74">
        <v>34101</v>
      </c>
      <c r="B57" s="73" t="s">
        <v>91</v>
      </c>
      <c r="C57" s="72">
        <v>125000</v>
      </c>
      <c r="D57" s="72">
        <f t="shared" si="2"/>
        <v>10416.666666666666</v>
      </c>
      <c r="E57" s="72">
        <f t="shared" ref="E57:O57" si="47">D57</f>
        <v>10416.666666666666</v>
      </c>
      <c r="F57" s="72">
        <f t="shared" si="47"/>
        <v>10416.666666666666</v>
      </c>
      <c r="G57" s="72">
        <f t="shared" si="47"/>
        <v>10416.666666666666</v>
      </c>
      <c r="H57" s="72">
        <f t="shared" si="47"/>
        <v>10416.666666666666</v>
      </c>
      <c r="I57" s="72">
        <f t="shared" si="47"/>
        <v>10416.666666666666</v>
      </c>
      <c r="J57" s="72">
        <f t="shared" si="47"/>
        <v>10416.666666666666</v>
      </c>
      <c r="K57" s="72">
        <f t="shared" si="47"/>
        <v>10416.666666666666</v>
      </c>
      <c r="L57" s="72">
        <f t="shared" si="47"/>
        <v>10416.666666666666</v>
      </c>
      <c r="M57" s="72">
        <f t="shared" si="47"/>
        <v>10416.666666666666</v>
      </c>
      <c r="N57" s="72">
        <f t="shared" si="47"/>
        <v>10416.666666666666</v>
      </c>
      <c r="O57" s="72">
        <f t="shared" si="47"/>
        <v>10416.666666666666</v>
      </c>
    </row>
    <row r="58" spans="1:15" ht="30" customHeight="1" x14ac:dyDescent="0.2">
      <c r="A58" s="74">
        <v>34401</v>
      </c>
      <c r="B58" s="73" t="s">
        <v>121</v>
      </c>
      <c r="C58" s="72">
        <v>219119.26</v>
      </c>
      <c r="D58" s="72"/>
      <c r="E58" s="72"/>
      <c r="F58" s="72"/>
      <c r="G58" s="72"/>
      <c r="H58" s="72"/>
      <c r="I58" s="72">
        <f>C58</f>
        <v>219119.26</v>
      </c>
      <c r="J58" s="72"/>
      <c r="K58" s="72"/>
      <c r="L58" s="72"/>
      <c r="M58" s="72"/>
      <c r="N58" s="72"/>
      <c r="O58" s="72">
        <f>I58</f>
        <v>219119.26</v>
      </c>
    </row>
    <row r="59" spans="1:15" ht="30" customHeight="1" x14ac:dyDescent="0.2">
      <c r="A59" s="74">
        <v>34501</v>
      </c>
      <c r="B59" s="73" t="s">
        <v>120</v>
      </c>
      <c r="C59" s="72">
        <v>135740.57</v>
      </c>
      <c r="D59" s="72"/>
      <c r="E59" s="72"/>
      <c r="F59" s="72"/>
      <c r="G59" s="72"/>
      <c r="H59" s="72"/>
      <c r="I59" s="72">
        <f>C59</f>
        <v>135740.57</v>
      </c>
      <c r="J59" s="72"/>
      <c r="K59" s="72"/>
      <c r="L59" s="72"/>
      <c r="M59" s="72"/>
      <c r="N59" s="72"/>
      <c r="O59" s="72">
        <f>I59</f>
        <v>135740.57</v>
      </c>
    </row>
    <row r="60" spans="1:15" ht="30" customHeight="1" x14ac:dyDescent="0.2">
      <c r="A60" s="74">
        <v>35101</v>
      </c>
      <c r="B60" s="73" t="s">
        <v>92</v>
      </c>
      <c r="C60" s="72">
        <v>135000</v>
      </c>
      <c r="D60" s="72">
        <f t="shared" ref="D60:D76" si="48">C60/12</f>
        <v>11250</v>
      </c>
      <c r="E60" s="72">
        <f t="shared" ref="E60:O60" si="49">D60</f>
        <v>11250</v>
      </c>
      <c r="F60" s="72">
        <f t="shared" si="49"/>
        <v>11250</v>
      </c>
      <c r="G60" s="72">
        <f t="shared" si="49"/>
        <v>11250</v>
      </c>
      <c r="H60" s="72">
        <f t="shared" si="49"/>
        <v>11250</v>
      </c>
      <c r="I60" s="72">
        <f t="shared" si="49"/>
        <v>11250</v>
      </c>
      <c r="J60" s="72">
        <f t="shared" si="49"/>
        <v>11250</v>
      </c>
      <c r="K60" s="72">
        <f t="shared" si="49"/>
        <v>11250</v>
      </c>
      <c r="L60" s="72">
        <f t="shared" si="49"/>
        <v>11250</v>
      </c>
      <c r="M60" s="72">
        <f t="shared" si="49"/>
        <v>11250</v>
      </c>
      <c r="N60" s="72">
        <f t="shared" si="49"/>
        <v>11250</v>
      </c>
      <c r="O60" s="72">
        <f t="shared" si="49"/>
        <v>11250</v>
      </c>
    </row>
    <row r="61" spans="1:15" ht="30" customHeight="1" x14ac:dyDescent="0.2">
      <c r="A61" s="74">
        <v>35201</v>
      </c>
      <c r="B61" s="73" t="s">
        <v>119</v>
      </c>
      <c r="C61" s="72">
        <v>50000</v>
      </c>
      <c r="D61" s="72">
        <f t="shared" si="48"/>
        <v>4166.666666666667</v>
      </c>
      <c r="E61" s="72">
        <f t="shared" ref="E61:O61" si="50">D61</f>
        <v>4166.666666666667</v>
      </c>
      <c r="F61" s="72">
        <f t="shared" si="50"/>
        <v>4166.666666666667</v>
      </c>
      <c r="G61" s="72">
        <f t="shared" si="50"/>
        <v>4166.666666666667</v>
      </c>
      <c r="H61" s="72">
        <f t="shared" si="50"/>
        <v>4166.666666666667</v>
      </c>
      <c r="I61" s="72">
        <f t="shared" si="50"/>
        <v>4166.666666666667</v>
      </c>
      <c r="J61" s="72">
        <f t="shared" si="50"/>
        <v>4166.666666666667</v>
      </c>
      <c r="K61" s="72">
        <f t="shared" si="50"/>
        <v>4166.666666666667</v>
      </c>
      <c r="L61" s="72">
        <f t="shared" si="50"/>
        <v>4166.666666666667</v>
      </c>
      <c r="M61" s="72">
        <f t="shared" si="50"/>
        <v>4166.666666666667</v>
      </c>
      <c r="N61" s="72">
        <f t="shared" si="50"/>
        <v>4166.666666666667</v>
      </c>
      <c r="O61" s="72">
        <f t="shared" si="50"/>
        <v>4166.666666666667</v>
      </c>
    </row>
    <row r="62" spans="1:15" ht="30" customHeight="1" x14ac:dyDescent="0.2">
      <c r="A62" s="74">
        <v>35302</v>
      </c>
      <c r="B62" s="73" t="s">
        <v>118</v>
      </c>
      <c r="C62" s="72">
        <v>10000</v>
      </c>
      <c r="D62" s="72">
        <f t="shared" si="48"/>
        <v>833.33333333333337</v>
      </c>
      <c r="E62" s="72">
        <f t="shared" ref="E62:O62" si="51">D62</f>
        <v>833.33333333333337</v>
      </c>
      <c r="F62" s="72">
        <f t="shared" si="51"/>
        <v>833.33333333333337</v>
      </c>
      <c r="G62" s="72">
        <f t="shared" si="51"/>
        <v>833.33333333333337</v>
      </c>
      <c r="H62" s="72">
        <f t="shared" si="51"/>
        <v>833.33333333333337</v>
      </c>
      <c r="I62" s="72">
        <f t="shared" si="51"/>
        <v>833.33333333333337</v>
      </c>
      <c r="J62" s="72">
        <f t="shared" si="51"/>
        <v>833.33333333333337</v>
      </c>
      <c r="K62" s="72">
        <f t="shared" si="51"/>
        <v>833.33333333333337</v>
      </c>
      <c r="L62" s="72">
        <f t="shared" si="51"/>
        <v>833.33333333333337</v>
      </c>
      <c r="M62" s="72">
        <f t="shared" si="51"/>
        <v>833.33333333333337</v>
      </c>
      <c r="N62" s="72">
        <f t="shared" si="51"/>
        <v>833.33333333333337</v>
      </c>
      <c r="O62" s="72">
        <f t="shared" si="51"/>
        <v>833.33333333333337</v>
      </c>
    </row>
    <row r="63" spans="1:15" ht="30" customHeight="1" x14ac:dyDescent="0.2">
      <c r="A63" s="74">
        <v>35501</v>
      </c>
      <c r="B63" s="73" t="s">
        <v>103</v>
      </c>
      <c r="C63" s="72">
        <v>25000</v>
      </c>
      <c r="D63" s="72">
        <f t="shared" si="48"/>
        <v>2083.3333333333335</v>
      </c>
      <c r="E63" s="72">
        <f t="shared" ref="E63:O63" si="52">D63</f>
        <v>2083.3333333333335</v>
      </c>
      <c r="F63" s="72">
        <f t="shared" si="52"/>
        <v>2083.3333333333335</v>
      </c>
      <c r="G63" s="72">
        <f t="shared" si="52"/>
        <v>2083.3333333333335</v>
      </c>
      <c r="H63" s="72">
        <f t="shared" si="52"/>
        <v>2083.3333333333335</v>
      </c>
      <c r="I63" s="72">
        <f t="shared" si="52"/>
        <v>2083.3333333333335</v>
      </c>
      <c r="J63" s="72">
        <f t="shared" si="52"/>
        <v>2083.3333333333335</v>
      </c>
      <c r="K63" s="72">
        <f t="shared" si="52"/>
        <v>2083.3333333333335</v>
      </c>
      <c r="L63" s="72">
        <f t="shared" si="52"/>
        <v>2083.3333333333335</v>
      </c>
      <c r="M63" s="72">
        <f t="shared" si="52"/>
        <v>2083.3333333333335</v>
      </c>
      <c r="N63" s="72">
        <f t="shared" si="52"/>
        <v>2083.3333333333335</v>
      </c>
      <c r="O63" s="72">
        <f t="shared" si="52"/>
        <v>2083.3333333333335</v>
      </c>
    </row>
    <row r="64" spans="1:15" ht="30" customHeight="1" x14ac:dyDescent="0.2">
      <c r="A64" s="74">
        <v>35701</v>
      </c>
      <c r="B64" s="73" t="s">
        <v>117</v>
      </c>
      <c r="C64" s="72">
        <v>3500</v>
      </c>
      <c r="D64" s="72">
        <f t="shared" si="48"/>
        <v>291.66666666666669</v>
      </c>
      <c r="E64" s="72">
        <f t="shared" ref="E64:O64" si="53">D64</f>
        <v>291.66666666666669</v>
      </c>
      <c r="F64" s="72">
        <f t="shared" si="53"/>
        <v>291.66666666666669</v>
      </c>
      <c r="G64" s="72">
        <f t="shared" si="53"/>
        <v>291.66666666666669</v>
      </c>
      <c r="H64" s="72">
        <f t="shared" si="53"/>
        <v>291.66666666666669</v>
      </c>
      <c r="I64" s="72">
        <f t="shared" si="53"/>
        <v>291.66666666666669</v>
      </c>
      <c r="J64" s="72">
        <f t="shared" si="53"/>
        <v>291.66666666666669</v>
      </c>
      <c r="K64" s="72">
        <f t="shared" si="53"/>
        <v>291.66666666666669</v>
      </c>
      <c r="L64" s="72">
        <f t="shared" si="53"/>
        <v>291.66666666666669</v>
      </c>
      <c r="M64" s="72">
        <f t="shared" si="53"/>
        <v>291.66666666666669</v>
      </c>
      <c r="N64" s="72">
        <f t="shared" si="53"/>
        <v>291.66666666666669</v>
      </c>
      <c r="O64" s="72">
        <f t="shared" si="53"/>
        <v>291.66666666666669</v>
      </c>
    </row>
    <row r="65" spans="1:15" ht="30" customHeight="1" x14ac:dyDescent="0.2">
      <c r="A65" s="74">
        <v>35801</v>
      </c>
      <c r="B65" s="73" t="s">
        <v>93</v>
      </c>
      <c r="C65" s="72">
        <v>1210000</v>
      </c>
      <c r="D65" s="72">
        <f t="shared" si="48"/>
        <v>100833.33333333333</v>
      </c>
      <c r="E65" s="72">
        <f t="shared" ref="E65:O65" si="54">D65</f>
        <v>100833.33333333333</v>
      </c>
      <c r="F65" s="72">
        <f t="shared" si="54"/>
        <v>100833.33333333333</v>
      </c>
      <c r="G65" s="72">
        <f t="shared" si="54"/>
        <v>100833.33333333333</v>
      </c>
      <c r="H65" s="72">
        <f t="shared" si="54"/>
        <v>100833.33333333333</v>
      </c>
      <c r="I65" s="72">
        <f t="shared" si="54"/>
        <v>100833.33333333333</v>
      </c>
      <c r="J65" s="72">
        <f t="shared" si="54"/>
        <v>100833.33333333333</v>
      </c>
      <c r="K65" s="72">
        <f t="shared" si="54"/>
        <v>100833.33333333333</v>
      </c>
      <c r="L65" s="72">
        <f t="shared" si="54"/>
        <v>100833.33333333333</v>
      </c>
      <c r="M65" s="72">
        <f t="shared" si="54"/>
        <v>100833.33333333333</v>
      </c>
      <c r="N65" s="72">
        <f t="shared" si="54"/>
        <v>100833.33333333333</v>
      </c>
      <c r="O65" s="72">
        <f t="shared" si="54"/>
        <v>100833.33333333333</v>
      </c>
    </row>
    <row r="66" spans="1:15" ht="30" customHeight="1" x14ac:dyDescent="0.2">
      <c r="A66" s="74">
        <v>35901</v>
      </c>
      <c r="B66" s="73" t="s">
        <v>104</v>
      </c>
      <c r="C66" s="72">
        <v>75000</v>
      </c>
      <c r="D66" s="72">
        <f t="shared" si="48"/>
        <v>6250</v>
      </c>
      <c r="E66" s="72">
        <f t="shared" ref="E66:O66" si="55">D66</f>
        <v>6250</v>
      </c>
      <c r="F66" s="72">
        <f t="shared" si="55"/>
        <v>6250</v>
      </c>
      <c r="G66" s="72">
        <f t="shared" si="55"/>
        <v>6250</v>
      </c>
      <c r="H66" s="72">
        <f t="shared" si="55"/>
        <v>6250</v>
      </c>
      <c r="I66" s="72">
        <f t="shared" si="55"/>
        <v>6250</v>
      </c>
      <c r="J66" s="72">
        <f t="shared" si="55"/>
        <v>6250</v>
      </c>
      <c r="K66" s="72">
        <f t="shared" si="55"/>
        <v>6250</v>
      </c>
      <c r="L66" s="72">
        <f t="shared" si="55"/>
        <v>6250</v>
      </c>
      <c r="M66" s="72">
        <f t="shared" si="55"/>
        <v>6250</v>
      </c>
      <c r="N66" s="72">
        <f t="shared" si="55"/>
        <v>6250</v>
      </c>
      <c r="O66" s="72">
        <f t="shared" si="55"/>
        <v>6250</v>
      </c>
    </row>
    <row r="67" spans="1:15" ht="30" customHeight="1" x14ac:dyDescent="0.2">
      <c r="A67" s="74">
        <v>36901</v>
      </c>
      <c r="B67" s="73" t="s">
        <v>116</v>
      </c>
      <c r="C67" s="72">
        <v>5000</v>
      </c>
      <c r="D67" s="72">
        <f t="shared" si="48"/>
        <v>416.66666666666669</v>
      </c>
      <c r="E67" s="72">
        <f t="shared" ref="E67:O67" si="56">D67</f>
        <v>416.66666666666669</v>
      </c>
      <c r="F67" s="72">
        <f t="shared" si="56"/>
        <v>416.66666666666669</v>
      </c>
      <c r="G67" s="72">
        <f t="shared" si="56"/>
        <v>416.66666666666669</v>
      </c>
      <c r="H67" s="72">
        <f t="shared" si="56"/>
        <v>416.66666666666669</v>
      </c>
      <c r="I67" s="72">
        <f t="shared" si="56"/>
        <v>416.66666666666669</v>
      </c>
      <c r="J67" s="72">
        <f t="shared" si="56"/>
        <v>416.66666666666669</v>
      </c>
      <c r="K67" s="72">
        <f t="shared" si="56"/>
        <v>416.66666666666669</v>
      </c>
      <c r="L67" s="72">
        <f t="shared" si="56"/>
        <v>416.66666666666669</v>
      </c>
      <c r="M67" s="72">
        <f t="shared" si="56"/>
        <v>416.66666666666669</v>
      </c>
      <c r="N67" s="72">
        <f t="shared" si="56"/>
        <v>416.66666666666669</v>
      </c>
      <c r="O67" s="72">
        <f t="shared" si="56"/>
        <v>416.66666666666669</v>
      </c>
    </row>
    <row r="68" spans="1:15" ht="30" customHeight="1" x14ac:dyDescent="0.2">
      <c r="A68" s="74">
        <v>37101</v>
      </c>
      <c r="B68" s="73" t="s">
        <v>105</v>
      </c>
      <c r="C68" s="72">
        <v>200000</v>
      </c>
      <c r="D68" s="72">
        <f t="shared" si="48"/>
        <v>16666.666666666668</v>
      </c>
      <c r="E68" s="72">
        <f t="shared" ref="E68:O68" si="57">D68</f>
        <v>16666.666666666668</v>
      </c>
      <c r="F68" s="72">
        <f t="shared" si="57"/>
        <v>16666.666666666668</v>
      </c>
      <c r="G68" s="72">
        <f t="shared" si="57"/>
        <v>16666.666666666668</v>
      </c>
      <c r="H68" s="72">
        <f t="shared" si="57"/>
        <v>16666.666666666668</v>
      </c>
      <c r="I68" s="72">
        <f t="shared" si="57"/>
        <v>16666.666666666668</v>
      </c>
      <c r="J68" s="72">
        <f t="shared" si="57"/>
        <v>16666.666666666668</v>
      </c>
      <c r="K68" s="72">
        <f t="shared" si="57"/>
        <v>16666.666666666668</v>
      </c>
      <c r="L68" s="72">
        <f t="shared" si="57"/>
        <v>16666.666666666668</v>
      </c>
      <c r="M68" s="72">
        <f t="shared" si="57"/>
        <v>16666.666666666668</v>
      </c>
      <c r="N68" s="72">
        <f t="shared" si="57"/>
        <v>16666.666666666668</v>
      </c>
      <c r="O68" s="72">
        <f t="shared" si="57"/>
        <v>16666.666666666668</v>
      </c>
    </row>
    <row r="69" spans="1:15" ht="30" customHeight="1" x14ac:dyDescent="0.2">
      <c r="A69" s="74">
        <v>37201</v>
      </c>
      <c r="B69" s="73" t="s">
        <v>106</v>
      </c>
      <c r="C69" s="72">
        <v>30000</v>
      </c>
      <c r="D69" s="72">
        <f t="shared" si="48"/>
        <v>2500</v>
      </c>
      <c r="E69" s="72">
        <f t="shared" ref="E69:O69" si="58">D69</f>
        <v>2500</v>
      </c>
      <c r="F69" s="72">
        <f t="shared" si="58"/>
        <v>2500</v>
      </c>
      <c r="G69" s="72">
        <f t="shared" si="58"/>
        <v>2500</v>
      </c>
      <c r="H69" s="72">
        <f t="shared" si="58"/>
        <v>2500</v>
      </c>
      <c r="I69" s="72">
        <f t="shared" si="58"/>
        <v>2500</v>
      </c>
      <c r="J69" s="72">
        <f t="shared" si="58"/>
        <v>2500</v>
      </c>
      <c r="K69" s="72">
        <f t="shared" si="58"/>
        <v>2500</v>
      </c>
      <c r="L69" s="72">
        <f t="shared" si="58"/>
        <v>2500</v>
      </c>
      <c r="M69" s="72">
        <f t="shared" si="58"/>
        <v>2500</v>
      </c>
      <c r="N69" s="72">
        <f t="shared" si="58"/>
        <v>2500</v>
      </c>
      <c r="O69" s="72">
        <f t="shared" si="58"/>
        <v>2500</v>
      </c>
    </row>
    <row r="70" spans="1:15" ht="30" customHeight="1" x14ac:dyDescent="0.2">
      <c r="A70" s="74">
        <v>37501</v>
      </c>
      <c r="B70" s="73" t="s">
        <v>115</v>
      </c>
      <c r="C70" s="72">
        <v>265000</v>
      </c>
      <c r="D70" s="72">
        <f t="shared" si="48"/>
        <v>22083.333333333332</v>
      </c>
      <c r="E70" s="72">
        <f t="shared" ref="E70:O70" si="59">D70</f>
        <v>22083.333333333332</v>
      </c>
      <c r="F70" s="72">
        <f t="shared" si="59"/>
        <v>22083.333333333332</v>
      </c>
      <c r="G70" s="72">
        <f t="shared" si="59"/>
        <v>22083.333333333332</v>
      </c>
      <c r="H70" s="72">
        <f t="shared" si="59"/>
        <v>22083.333333333332</v>
      </c>
      <c r="I70" s="72">
        <f t="shared" si="59"/>
        <v>22083.333333333332</v>
      </c>
      <c r="J70" s="72">
        <f t="shared" si="59"/>
        <v>22083.333333333332</v>
      </c>
      <c r="K70" s="72">
        <f t="shared" si="59"/>
        <v>22083.333333333332</v>
      </c>
      <c r="L70" s="72">
        <f t="shared" si="59"/>
        <v>22083.333333333332</v>
      </c>
      <c r="M70" s="72">
        <f t="shared" si="59"/>
        <v>22083.333333333332</v>
      </c>
      <c r="N70" s="72">
        <f t="shared" si="59"/>
        <v>22083.333333333332</v>
      </c>
      <c r="O70" s="72">
        <f t="shared" si="59"/>
        <v>22083.333333333332</v>
      </c>
    </row>
    <row r="71" spans="1:15" ht="30" customHeight="1" x14ac:dyDescent="0.2">
      <c r="A71" s="74">
        <v>37502</v>
      </c>
      <c r="B71" s="73" t="s">
        <v>94</v>
      </c>
      <c r="C71" s="72">
        <v>100000</v>
      </c>
      <c r="D71" s="72">
        <f t="shared" si="48"/>
        <v>8333.3333333333339</v>
      </c>
      <c r="E71" s="72">
        <f t="shared" ref="E71:O71" si="60">D71</f>
        <v>8333.3333333333339</v>
      </c>
      <c r="F71" s="72">
        <f t="shared" si="60"/>
        <v>8333.3333333333339</v>
      </c>
      <c r="G71" s="72">
        <f t="shared" si="60"/>
        <v>8333.3333333333339</v>
      </c>
      <c r="H71" s="72">
        <f t="shared" si="60"/>
        <v>8333.3333333333339</v>
      </c>
      <c r="I71" s="72">
        <f t="shared" si="60"/>
        <v>8333.3333333333339</v>
      </c>
      <c r="J71" s="72">
        <f t="shared" si="60"/>
        <v>8333.3333333333339</v>
      </c>
      <c r="K71" s="72">
        <f t="shared" si="60"/>
        <v>8333.3333333333339</v>
      </c>
      <c r="L71" s="72">
        <f t="shared" si="60"/>
        <v>8333.3333333333339</v>
      </c>
      <c r="M71" s="72">
        <f t="shared" si="60"/>
        <v>8333.3333333333339</v>
      </c>
      <c r="N71" s="72">
        <f t="shared" si="60"/>
        <v>8333.3333333333339</v>
      </c>
      <c r="O71" s="72">
        <f t="shared" si="60"/>
        <v>8333.3333333333339</v>
      </c>
    </row>
    <row r="72" spans="1:15" ht="30" customHeight="1" x14ac:dyDescent="0.2">
      <c r="A72" s="74">
        <v>37601</v>
      </c>
      <c r="B72" s="73" t="s">
        <v>114</v>
      </c>
      <c r="C72" s="72">
        <v>50000</v>
      </c>
      <c r="D72" s="72">
        <f t="shared" si="48"/>
        <v>4166.666666666667</v>
      </c>
      <c r="E72" s="72">
        <f t="shared" ref="E72:O72" si="61">D72</f>
        <v>4166.666666666667</v>
      </c>
      <c r="F72" s="72">
        <f t="shared" si="61"/>
        <v>4166.666666666667</v>
      </c>
      <c r="G72" s="72">
        <f t="shared" si="61"/>
        <v>4166.666666666667</v>
      </c>
      <c r="H72" s="72">
        <f t="shared" si="61"/>
        <v>4166.666666666667</v>
      </c>
      <c r="I72" s="72">
        <f t="shared" si="61"/>
        <v>4166.666666666667</v>
      </c>
      <c r="J72" s="72">
        <f t="shared" si="61"/>
        <v>4166.666666666667</v>
      </c>
      <c r="K72" s="72">
        <f t="shared" si="61"/>
        <v>4166.666666666667</v>
      </c>
      <c r="L72" s="72">
        <f t="shared" si="61"/>
        <v>4166.666666666667</v>
      </c>
      <c r="M72" s="72">
        <f t="shared" si="61"/>
        <v>4166.666666666667</v>
      </c>
      <c r="N72" s="72">
        <f t="shared" si="61"/>
        <v>4166.666666666667</v>
      </c>
      <c r="O72" s="72">
        <f t="shared" si="61"/>
        <v>4166.666666666667</v>
      </c>
    </row>
    <row r="73" spans="1:15" ht="30" customHeight="1" x14ac:dyDescent="0.2">
      <c r="A73" s="74">
        <v>37901</v>
      </c>
      <c r="B73" s="73" t="s">
        <v>113</v>
      </c>
      <c r="C73" s="72">
        <v>40180</v>
      </c>
      <c r="D73" s="72">
        <f t="shared" si="48"/>
        <v>3348.3333333333335</v>
      </c>
      <c r="E73" s="72">
        <f t="shared" ref="E73:O73" si="62">D73</f>
        <v>3348.3333333333335</v>
      </c>
      <c r="F73" s="72">
        <f t="shared" si="62"/>
        <v>3348.3333333333335</v>
      </c>
      <c r="G73" s="72">
        <f t="shared" si="62"/>
        <v>3348.3333333333335</v>
      </c>
      <c r="H73" s="72">
        <f t="shared" si="62"/>
        <v>3348.3333333333335</v>
      </c>
      <c r="I73" s="72">
        <f t="shared" si="62"/>
        <v>3348.3333333333335</v>
      </c>
      <c r="J73" s="72">
        <f t="shared" si="62"/>
        <v>3348.3333333333335</v>
      </c>
      <c r="K73" s="72">
        <f t="shared" si="62"/>
        <v>3348.3333333333335</v>
      </c>
      <c r="L73" s="72">
        <f t="shared" si="62"/>
        <v>3348.3333333333335</v>
      </c>
      <c r="M73" s="72">
        <f t="shared" si="62"/>
        <v>3348.3333333333335</v>
      </c>
      <c r="N73" s="72">
        <f t="shared" si="62"/>
        <v>3348.3333333333335</v>
      </c>
      <c r="O73" s="72">
        <f t="shared" si="62"/>
        <v>3348.3333333333335</v>
      </c>
    </row>
    <row r="74" spans="1:15" ht="30" customHeight="1" x14ac:dyDescent="0.2">
      <c r="A74" s="74">
        <v>38201</v>
      </c>
      <c r="B74" s="73" t="s">
        <v>102</v>
      </c>
      <c r="C74" s="72">
        <v>100000</v>
      </c>
      <c r="D74" s="72">
        <f t="shared" si="48"/>
        <v>8333.3333333333339</v>
      </c>
      <c r="E74" s="72">
        <f t="shared" ref="E74:O74" si="63">D74</f>
        <v>8333.3333333333339</v>
      </c>
      <c r="F74" s="72">
        <f t="shared" si="63"/>
        <v>8333.3333333333339</v>
      </c>
      <c r="G74" s="72">
        <f t="shared" si="63"/>
        <v>8333.3333333333339</v>
      </c>
      <c r="H74" s="72">
        <f t="shared" si="63"/>
        <v>8333.3333333333339</v>
      </c>
      <c r="I74" s="72">
        <f t="shared" si="63"/>
        <v>8333.3333333333339</v>
      </c>
      <c r="J74" s="72">
        <f t="shared" si="63"/>
        <v>8333.3333333333339</v>
      </c>
      <c r="K74" s="72">
        <f t="shared" si="63"/>
        <v>8333.3333333333339</v>
      </c>
      <c r="L74" s="72">
        <f t="shared" si="63"/>
        <v>8333.3333333333339</v>
      </c>
      <c r="M74" s="72">
        <f t="shared" si="63"/>
        <v>8333.3333333333339</v>
      </c>
      <c r="N74" s="72">
        <f t="shared" si="63"/>
        <v>8333.3333333333339</v>
      </c>
      <c r="O74" s="72">
        <f t="shared" si="63"/>
        <v>8333.3333333333339</v>
      </c>
    </row>
    <row r="75" spans="1:15" ht="30" customHeight="1" x14ac:dyDescent="0.2">
      <c r="A75" s="74">
        <v>38301</v>
      </c>
      <c r="B75" s="73" t="s">
        <v>108</v>
      </c>
      <c r="C75" s="72">
        <v>25000</v>
      </c>
      <c r="D75" s="72">
        <f t="shared" si="48"/>
        <v>2083.3333333333335</v>
      </c>
      <c r="E75" s="72">
        <f t="shared" ref="E75:O75" si="64">D75</f>
        <v>2083.3333333333335</v>
      </c>
      <c r="F75" s="72">
        <f t="shared" si="64"/>
        <v>2083.3333333333335</v>
      </c>
      <c r="G75" s="72">
        <f t="shared" si="64"/>
        <v>2083.3333333333335</v>
      </c>
      <c r="H75" s="72">
        <f t="shared" si="64"/>
        <v>2083.3333333333335</v>
      </c>
      <c r="I75" s="72">
        <f t="shared" si="64"/>
        <v>2083.3333333333335</v>
      </c>
      <c r="J75" s="72">
        <f t="shared" si="64"/>
        <v>2083.3333333333335</v>
      </c>
      <c r="K75" s="72">
        <f t="shared" si="64"/>
        <v>2083.3333333333335</v>
      </c>
      <c r="L75" s="72">
        <f t="shared" si="64"/>
        <v>2083.3333333333335</v>
      </c>
      <c r="M75" s="72">
        <f t="shared" si="64"/>
        <v>2083.3333333333335</v>
      </c>
      <c r="N75" s="72">
        <f t="shared" si="64"/>
        <v>2083.3333333333335</v>
      </c>
      <c r="O75" s="72">
        <f t="shared" si="64"/>
        <v>2083.3333333333335</v>
      </c>
    </row>
    <row r="76" spans="1:15" ht="30" customHeight="1" x14ac:dyDescent="0.2">
      <c r="A76" s="74">
        <v>39201</v>
      </c>
      <c r="B76" s="73" t="s">
        <v>112</v>
      </c>
      <c r="C76" s="72">
        <v>25000</v>
      </c>
      <c r="D76" s="72">
        <f t="shared" si="48"/>
        <v>2083.3333333333335</v>
      </c>
      <c r="E76" s="72">
        <f t="shared" ref="E76:O76" si="65">D76</f>
        <v>2083.3333333333335</v>
      </c>
      <c r="F76" s="72">
        <f t="shared" si="65"/>
        <v>2083.3333333333335</v>
      </c>
      <c r="G76" s="72">
        <f t="shared" si="65"/>
        <v>2083.3333333333335</v>
      </c>
      <c r="H76" s="72">
        <f t="shared" si="65"/>
        <v>2083.3333333333335</v>
      </c>
      <c r="I76" s="72">
        <f t="shared" si="65"/>
        <v>2083.3333333333335</v>
      </c>
      <c r="J76" s="72">
        <f t="shared" si="65"/>
        <v>2083.3333333333335</v>
      </c>
      <c r="K76" s="72">
        <f t="shared" si="65"/>
        <v>2083.3333333333335</v>
      </c>
      <c r="L76" s="72">
        <f t="shared" si="65"/>
        <v>2083.3333333333335</v>
      </c>
      <c r="M76" s="72">
        <f t="shared" si="65"/>
        <v>2083.3333333333335</v>
      </c>
      <c r="N76" s="72">
        <f t="shared" si="65"/>
        <v>2083.3333333333335</v>
      </c>
      <c r="O76" s="72">
        <f t="shared" si="65"/>
        <v>2083.3333333333335</v>
      </c>
    </row>
    <row r="77" spans="1:15" ht="30" customHeight="1" x14ac:dyDescent="0.2">
      <c r="A77" s="74">
        <v>39801</v>
      </c>
      <c r="B77" s="73" t="s">
        <v>97</v>
      </c>
      <c r="C77" s="72">
        <v>3415550</v>
      </c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>
        <f>C77</f>
        <v>3415550</v>
      </c>
    </row>
    <row r="78" spans="1:15" ht="30" customHeight="1" x14ac:dyDescent="0.2">
      <c r="A78" s="74">
        <v>39907</v>
      </c>
      <c r="B78" s="73" t="s">
        <v>111</v>
      </c>
      <c r="C78" s="72">
        <v>521144.36</v>
      </c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>
        <f>C78</f>
        <v>521144.36</v>
      </c>
    </row>
    <row r="79" spans="1:15" ht="30" customHeight="1" x14ac:dyDescent="0.2">
      <c r="A79" s="77">
        <v>5000</v>
      </c>
      <c r="B79" s="76" t="s">
        <v>51</v>
      </c>
      <c r="C79" s="75">
        <f>C80+C81</f>
        <v>723742.64</v>
      </c>
      <c r="D79" s="75">
        <f>C79/12</f>
        <v>60311.886666666665</v>
      </c>
      <c r="E79" s="75">
        <f t="shared" ref="E79:O79" si="66">D79</f>
        <v>60311.886666666665</v>
      </c>
      <c r="F79" s="75">
        <f t="shared" si="66"/>
        <v>60311.886666666665</v>
      </c>
      <c r="G79" s="75">
        <f t="shared" si="66"/>
        <v>60311.886666666665</v>
      </c>
      <c r="H79" s="75">
        <f t="shared" si="66"/>
        <v>60311.886666666665</v>
      </c>
      <c r="I79" s="75">
        <f t="shared" si="66"/>
        <v>60311.886666666665</v>
      </c>
      <c r="J79" s="75">
        <f t="shared" si="66"/>
        <v>60311.886666666665</v>
      </c>
      <c r="K79" s="75">
        <f t="shared" si="66"/>
        <v>60311.886666666665</v>
      </c>
      <c r="L79" s="75">
        <f t="shared" si="66"/>
        <v>60311.886666666665</v>
      </c>
      <c r="M79" s="75">
        <f t="shared" si="66"/>
        <v>60311.886666666665</v>
      </c>
      <c r="N79" s="75">
        <f t="shared" si="66"/>
        <v>60311.886666666665</v>
      </c>
      <c r="O79" s="75">
        <f t="shared" si="66"/>
        <v>60311.886666666665</v>
      </c>
    </row>
    <row r="80" spans="1:15" ht="30" customHeight="1" x14ac:dyDescent="0.2">
      <c r="A80" s="74">
        <v>51501</v>
      </c>
      <c r="B80" s="73" t="s">
        <v>110</v>
      </c>
      <c r="C80" s="72">
        <v>223742.64</v>
      </c>
      <c r="D80" s="72">
        <f>C80/12</f>
        <v>18645.22</v>
      </c>
      <c r="E80" s="72">
        <f t="shared" ref="E80:O80" si="67">D80</f>
        <v>18645.22</v>
      </c>
      <c r="F80" s="72">
        <f t="shared" si="67"/>
        <v>18645.22</v>
      </c>
      <c r="G80" s="72">
        <f t="shared" si="67"/>
        <v>18645.22</v>
      </c>
      <c r="H80" s="72">
        <f t="shared" si="67"/>
        <v>18645.22</v>
      </c>
      <c r="I80" s="72">
        <f t="shared" si="67"/>
        <v>18645.22</v>
      </c>
      <c r="J80" s="72">
        <f t="shared" si="67"/>
        <v>18645.22</v>
      </c>
      <c r="K80" s="72">
        <f t="shared" si="67"/>
        <v>18645.22</v>
      </c>
      <c r="L80" s="72">
        <f t="shared" si="67"/>
        <v>18645.22</v>
      </c>
      <c r="M80" s="72">
        <f t="shared" si="67"/>
        <v>18645.22</v>
      </c>
      <c r="N80" s="72">
        <f t="shared" si="67"/>
        <v>18645.22</v>
      </c>
      <c r="O80" s="72">
        <f t="shared" si="67"/>
        <v>18645.22</v>
      </c>
    </row>
    <row r="81" spans="1:15" ht="30" customHeight="1" x14ac:dyDescent="0.2">
      <c r="A81" s="74">
        <v>56401</v>
      </c>
      <c r="B81" s="73" t="s">
        <v>109</v>
      </c>
      <c r="C81" s="72">
        <v>500000</v>
      </c>
      <c r="D81" s="72">
        <f>C81/12</f>
        <v>41666.666666666664</v>
      </c>
      <c r="E81" s="72">
        <f t="shared" ref="E81:O81" si="68">D81</f>
        <v>41666.666666666664</v>
      </c>
      <c r="F81" s="72">
        <f t="shared" si="68"/>
        <v>41666.666666666664</v>
      </c>
      <c r="G81" s="72">
        <f t="shared" si="68"/>
        <v>41666.666666666664</v>
      </c>
      <c r="H81" s="72">
        <f t="shared" si="68"/>
        <v>41666.666666666664</v>
      </c>
      <c r="I81" s="72">
        <f t="shared" si="68"/>
        <v>41666.666666666664</v>
      </c>
      <c r="J81" s="72">
        <f t="shared" si="68"/>
        <v>41666.666666666664</v>
      </c>
      <c r="K81" s="72">
        <f t="shared" si="68"/>
        <v>41666.666666666664</v>
      </c>
      <c r="L81" s="72">
        <f t="shared" si="68"/>
        <v>41666.666666666664</v>
      </c>
      <c r="M81" s="72">
        <f t="shared" si="68"/>
        <v>41666.666666666664</v>
      </c>
      <c r="N81" s="72">
        <f t="shared" si="68"/>
        <v>41666.666666666664</v>
      </c>
      <c r="O81" s="72">
        <f t="shared" si="68"/>
        <v>41666.666666666664</v>
      </c>
    </row>
    <row r="82" spans="1:15" s="68" customFormat="1" ht="62.1" customHeight="1" x14ac:dyDescent="0.2">
      <c r="A82" s="71"/>
      <c r="B82" s="70" t="s">
        <v>72</v>
      </c>
      <c r="C82" s="69">
        <f>C79+C39+C10</f>
        <v>14174560.83</v>
      </c>
      <c r="D82" s="69"/>
      <c r="E82" s="69"/>
      <c r="F82" s="69">
        <f>D10+E10+F10+D39+E39+F39+D79+E79+F79</f>
        <v>3543640.2075000005</v>
      </c>
      <c r="G82" s="69"/>
      <c r="H82" s="69"/>
      <c r="I82" s="69">
        <f>G10+H10+I10+G39+H39+I39+G79+H79+I79</f>
        <v>3543640.2075000005</v>
      </c>
      <c r="J82" s="69"/>
      <c r="K82" s="69"/>
      <c r="L82" s="69">
        <f>J10+K10+L10+J39+K39+L39+J79+K79+L79</f>
        <v>3543640.2075000005</v>
      </c>
      <c r="M82" s="69"/>
      <c r="N82" s="69"/>
      <c r="O82" s="69">
        <f>M10+N10+O10+M39+N39+O39+M79+N79+O79</f>
        <v>3543640.2075000005</v>
      </c>
    </row>
    <row r="85" spans="1:15" x14ac:dyDescent="0.2">
      <c r="C85" s="67"/>
    </row>
  </sheetData>
  <mergeCells count="5">
    <mergeCell ref="B1:O1"/>
    <mergeCell ref="B2:O2"/>
    <mergeCell ref="B3:O3"/>
    <mergeCell ref="B4:O4"/>
    <mergeCell ref="B6:O6"/>
  </mergeCells>
  <printOptions horizontalCentered="1"/>
  <pageMargins left="0.11811023622047245" right="0" top="0.35433070866141736" bottom="0.55118110236220474" header="0.31496062992125984" footer="0.31496062992125984"/>
  <pageSetup paperSize="305" scale="65" orientation="landscape" r:id="rId1"/>
  <headerFooter alignWithMargins="0"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P22"/>
  <sheetViews>
    <sheetView showGridLines="0" workbookViewId="0">
      <selection activeCell="K35" sqref="K35"/>
    </sheetView>
  </sheetViews>
  <sheetFormatPr baseColWidth="10" defaultColWidth="11.28515625" defaultRowHeight="12.75" x14ac:dyDescent="0.2"/>
  <cols>
    <col min="1" max="1" width="2.7109375" customWidth="1"/>
    <col min="2" max="2" width="3.28515625" customWidth="1"/>
    <col min="3" max="14" width="11.28515625" customWidth="1"/>
    <col min="15" max="15" width="8.85546875" customWidth="1"/>
    <col min="16" max="16" width="8" customWidth="1"/>
  </cols>
  <sheetData>
    <row r="2" spans="2:16" ht="13.5" thickBot="1" x14ac:dyDescent="0.25"/>
    <row r="3" spans="2:16" ht="16.5" thickTop="1" x14ac:dyDescent="0.25">
      <c r="B3" s="7" t="s">
        <v>37</v>
      </c>
      <c r="C3" s="8"/>
      <c r="D3" s="9"/>
      <c r="E3" s="10"/>
      <c r="F3" s="10"/>
      <c r="G3" s="10"/>
      <c r="H3" s="11"/>
      <c r="I3" s="11"/>
      <c r="J3" s="11"/>
      <c r="K3" s="11"/>
      <c r="L3" s="12"/>
      <c r="M3" s="11"/>
      <c r="N3" s="13"/>
      <c r="O3" s="11"/>
      <c r="P3" s="14"/>
    </row>
    <row r="4" spans="2:16" ht="18" x14ac:dyDescent="0.25">
      <c r="B4" s="15"/>
      <c r="C4" s="5"/>
      <c r="D4" s="6"/>
      <c r="E4" s="1"/>
      <c r="F4" s="1"/>
      <c r="G4" s="1"/>
      <c r="H4" s="2"/>
      <c r="I4" s="2"/>
      <c r="J4" s="2"/>
      <c r="K4" s="2"/>
      <c r="L4" s="3"/>
      <c r="M4" s="2"/>
      <c r="N4" s="4"/>
      <c r="O4" s="2"/>
      <c r="P4" s="16"/>
    </row>
    <row r="5" spans="2:16" x14ac:dyDescent="0.2">
      <c r="B5" s="17"/>
      <c r="C5" s="108" t="s">
        <v>29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10"/>
    </row>
    <row r="6" spans="2:16" x14ac:dyDescent="0.2">
      <c r="B6" s="17"/>
      <c r="C6" s="108" t="s">
        <v>30</v>
      </c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10"/>
    </row>
    <row r="7" spans="2:16" x14ac:dyDescent="0.2">
      <c r="B7" s="17"/>
      <c r="C7" s="108" t="s">
        <v>31</v>
      </c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</row>
    <row r="8" spans="2:16" x14ac:dyDescent="0.2">
      <c r="B8" s="17"/>
      <c r="C8" s="108" t="s">
        <v>32</v>
      </c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10"/>
    </row>
    <row r="9" spans="2:16" x14ac:dyDescent="0.2">
      <c r="B9" s="17"/>
      <c r="C9" s="108" t="s">
        <v>33</v>
      </c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10"/>
    </row>
    <row r="10" spans="2:16" x14ac:dyDescent="0.2">
      <c r="B10" s="17"/>
      <c r="C10" s="108" t="s">
        <v>34</v>
      </c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10"/>
    </row>
    <row r="11" spans="2:16" x14ac:dyDescent="0.2">
      <c r="B11" s="17"/>
      <c r="C11" s="108" t="s">
        <v>35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2:16" x14ac:dyDescent="0.2">
      <c r="B12" s="17"/>
      <c r="C12" s="108" t="s">
        <v>28</v>
      </c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10"/>
    </row>
    <row r="13" spans="2:16" ht="27" customHeight="1" x14ac:dyDescent="0.2">
      <c r="B13" s="17"/>
      <c r="C13" s="111" t="s">
        <v>36</v>
      </c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3"/>
    </row>
    <row r="14" spans="2:16" x14ac:dyDescent="0.2">
      <c r="B14" s="17"/>
      <c r="C14" s="108" t="s">
        <v>38</v>
      </c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10"/>
    </row>
    <row r="15" spans="2:16" x14ac:dyDescent="0.2">
      <c r="B15" s="17"/>
      <c r="C15" s="108" t="s">
        <v>39</v>
      </c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10"/>
    </row>
    <row r="16" spans="2:16" x14ac:dyDescent="0.2">
      <c r="B16" s="17"/>
      <c r="C16" s="108" t="s">
        <v>41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10"/>
    </row>
    <row r="17" spans="2:16" x14ac:dyDescent="0.2">
      <c r="B17" s="17"/>
      <c r="C17" s="108" t="s">
        <v>42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10"/>
    </row>
    <row r="18" spans="2:16" x14ac:dyDescent="0.2">
      <c r="B18" s="17"/>
      <c r="C18" s="108" t="s">
        <v>43</v>
      </c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10"/>
    </row>
    <row r="19" spans="2:16" x14ac:dyDescent="0.2">
      <c r="B19" s="17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3"/>
    </row>
    <row r="20" spans="2:16" x14ac:dyDescent="0.2">
      <c r="B20" s="17"/>
      <c r="C20" s="21" t="s">
        <v>44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3"/>
    </row>
    <row r="21" spans="2:16" ht="13.5" thickBot="1" x14ac:dyDescent="0.25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20"/>
    </row>
    <row r="22" spans="2:16" ht="13.5" thickTop="1" x14ac:dyDescent="0.2"/>
  </sheetData>
  <mergeCells count="14">
    <mergeCell ref="C10:P10"/>
    <mergeCell ref="C18:P18"/>
    <mergeCell ref="C17:P17"/>
    <mergeCell ref="C11:P11"/>
    <mergeCell ref="C12:P12"/>
    <mergeCell ref="C13:P13"/>
    <mergeCell ref="C14:P14"/>
    <mergeCell ref="C15:P15"/>
    <mergeCell ref="C16:P16"/>
    <mergeCell ref="C5:P5"/>
    <mergeCell ref="C6:P6"/>
    <mergeCell ref="C7:P7"/>
    <mergeCell ref="C8:P8"/>
    <mergeCell ref="C9:P9"/>
  </mergeCells>
  <pageMargins left="0.7" right="0.7" top="0.75" bottom="0.75" header="0.3" footer="0.3"/>
  <pageSetup paperSize="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Programa Anual Adquisiciones</vt:lpstr>
      <vt:lpstr>Calendario Financiero </vt:lpstr>
      <vt:lpstr>Descripción</vt:lpstr>
      <vt:lpstr>'Calendario Financiero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</dc:creator>
  <cp:lastModifiedBy>Compras</cp:lastModifiedBy>
  <cp:lastPrinted>2024-11-19T17:40:13Z</cp:lastPrinted>
  <dcterms:created xsi:type="dcterms:W3CDTF">2007-02-16T17:27:51Z</dcterms:created>
  <dcterms:modified xsi:type="dcterms:W3CDTF">2024-12-10T22:50:53Z</dcterms:modified>
</cp:coreProperties>
</file>